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91" activeTab="0"/>
  </bookViews>
  <sheets>
    <sheet name="Forside" sheetId="1" r:id="rId1"/>
    <sheet name="BETON 4" sheetId="2" r:id="rId2"/>
    <sheet name="BETON 8" sheetId="3" r:id="rId3"/>
    <sheet name="BETON 12" sheetId="4" r:id="rId4"/>
    <sheet name="BETON 16" sheetId="5" r:id="rId5"/>
    <sheet name="BETON 20" sheetId="6" r:id="rId6"/>
    <sheet name="BETON 25" sheetId="7" r:id="rId7"/>
    <sheet name="BETON 30" sheetId="8" r:id="rId8"/>
    <sheet name="BETON 35" sheetId="9" r:id="rId9"/>
    <sheet name="BETON 40" sheetId="10" r:id="rId10"/>
    <sheet name="BETON 45" sheetId="11" r:id="rId11"/>
    <sheet name="BETON 50" sheetId="12" r:id="rId12"/>
    <sheet name="BETON 60" sheetId="13" r:id="rId13"/>
    <sheet name="TEORI" sheetId="14" r:id="rId14"/>
    <sheet name="Uarmeret" sheetId="15" r:id="rId15"/>
    <sheet name="Passivt" sheetId="16" r:id="rId16"/>
    <sheet name="Moderat" sheetId="17" r:id="rId17"/>
    <sheet name="Aggressivt" sheetId="18" r:id="rId18"/>
    <sheet name="Ekstra aggressivt" sheetId="19" r:id="rId19"/>
    <sheet name="Ark3" sheetId="20" r:id="rId20"/>
    <sheet name="Ark1" sheetId="21" r:id="rId21"/>
  </sheets>
  <definedNames/>
  <calcPr fullCalcOnLoad="1"/>
</workbook>
</file>

<file path=xl/sharedStrings.xml><?xml version="1.0" encoding="utf-8"?>
<sst xmlns="http://schemas.openxmlformats.org/spreadsheetml/2006/main" count="310" uniqueCount="90">
  <si>
    <t>BETON 8</t>
  </si>
  <si>
    <t>Indsæt mængde:</t>
  </si>
  <si>
    <t>VAND</t>
  </si>
  <si>
    <t>STEN</t>
  </si>
  <si>
    <t>CEMENT</t>
  </si>
  <si>
    <t>Kg</t>
  </si>
  <si>
    <r>
      <t>m</t>
    </r>
    <r>
      <rPr>
        <b/>
        <vertAlign val="superscript"/>
        <sz val="14"/>
        <rFont val="Arial"/>
        <family val="2"/>
      </rPr>
      <t>3</t>
    </r>
  </si>
  <si>
    <t>VÆGT I KG</t>
  </si>
  <si>
    <t>BETON 12</t>
  </si>
  <si>
    <t>Der er medregnet 7 % ekstra pga viberering</t>
  </si>
  <si>
    <t>BETON 25</t>
  </si>
  <si>
    <t>BETON 20</t>
  </si>
  <si>
    <t>BETON 35</t>
  </si>
  <si>
    <t>BETON 40</t>
  </si>
  <si>
    <t>BETON 45</t>
  </si>
  <si>
    <t>BETON 30</t>
  </si>
  <si>
    <t>BLANDERECCEPT FOR BETON</t>
  </si>
  <si>
    <t xml:space="preserve">  4, 8, 12, 16, 20, 25, 30, 35, 40, 45, 50, 55, 60, 70, 80, 90, 100</t>
  </si>
  <si>
    <t>Vælg herunder den beton-styrke du ønsker at blande</t>
  </si>
  <si>
    <t>BETON 4</t>
  </si>
  <si>
    <t>BETON 16</t>
  </si>
  <si>
    <t>BETON 60</t>
  </si>
  <si>
    <t>BETON 50</t>
  </si>
  <si>
    <t>V/C</t>
  </si>
  <si>
    <t>Dansk standart omhandler ifølge DS 411 og DS 481 følgende styrkeklasser</t>
  </si>
  <si>
    <r>
      <t xml:space="preserve">Styrkeklasse 25 og derover er, ved luftiblanding og korrekt fillermængde </t>
    </r>
    <r>
      <rPr>
        <b/>
        <sz val="10"/>
        <rFont val="Arial"/>
        <family val="2"/>
      </rPr>
      <t>frostbestandig</t>
    </r>
  </si>
  <si>
    <t>Tilbage til forsiden</t>
  </si>
  <si>
    <t>BETON TEORI</t>
  </si>
  <si>
    <t>Blandingsforhold</t>
  </si>
  <si>
    <t>Cement</t>
  </si>
  <si>
    <t>Sten</t>
  </si>
  <si>
    <t>Grus</t>
  </si>
  <si>
    <t>Gå til beton-teori</t>
  </si>
  <si>
    <t>Hvilken beton skal du bruge ? -  det afhænger af flere forskellige ting</t>
  </si>
  <si>
    <t>PASSIV</t>
  </si>
  <si>
    <t>MODERAT</t>
  </si>
  <si>
    <t>AGGRESSIV</t>
  </si>
  <si>
    <t>EKSTRA AGGRESSIVT</t>
  </si>
  <si>
    <t>UARMERET  PASSIVT</t>
  </si>
  <si>
    <t xml:space="preserve">Ekstra </t>
  </si>
  <si>
    <t>Jeg vil her meget kort, give dig mulighed for at træffe det rigtige valg af beton</t>
  </si>
  <si>
    <t>Uarmeret Passivt miljøklasse</t>
  </si>
  <si>
    <t>Ekstra Aggressivt miljøklasse</t>
  </si>
  <si>
    <t>Aggressiv miljøklasse</t>
  </si>
  <si>
    <t>Moderat miljøklasse</t>
  </si>
  <si>
    <t>Passivt miljøklasse</t>
  </si>
  <si>
    <t>Tilbage til teorisiden</t>
  </si>
  <si>
    <t>Kørebaner</t>
  </si>
  <si>
    <t>Udendørs betonbelægninger</t>
  </si>
  <si>
    <t>Fliser</t>
  </si>
  <si>
    <t>Siloer til ensilage</t>
  </si>
  <si>
    <t>Svømmebassiner</t>
  </si>
  <si>
    <t>Konstruktioner i hav-vand</t>
  </si>
  <si>
    <t>Funderingspæle</t>
  </si>
  <si>
    <t>Beholdere</t>
  </si>
  <si>
    <t>Gulve til svær færdsel (indendørs)</t>
  </si>
  <si>
    <t>Vægge og gulve udsat for vandtryk</t>
  </si>
  <si>
    <t>Aljebeholdere</t>
  </si>
  <si>
    <t>Altaner</t>
  </si>
  <si>
    <t>Udendørs betondæk</t>
  </si>
  <si>
    <t>Tunel konstruktioner</t>
  </si>
  <si>
    <t>Vandtæt beton</t>
  </si>
  <si>
    <t>Gulve, der udsættes for en del slid ( fx staldgulve )</t>
  </si>
  <si>
    <t>Tårne</t>
  </si>
  <si>
    <t>Tribuner</t>
  </si>
  <si>
    <t>Husbygningskonstruktioner</t>
  </si>
  <si>
    <t>Støttemure</t>
  </si>
  <si>
    <t>Udendørs stærke fundamenter</t>
  </si>
  <si>
    <t>Tage på bygninger</t>
  </si>
  <si>
    <t>Betonfacader</t>
  </si>
  <si>
    <t>Indendørs beton i stalde ( bortset fra gulve )</t>
  </si>
  <si>
    <t>Gulve til lettere færdsel</t>
  </si>
  <si>
    <t>Indendørs armeret beton til tørt miljø</t>
  </si>
  <si>
    <t>Kældertrapper</t>
  </si>
  <si>
    <t>Kældergulve uden vandtryk</t>
  </si>
  <si>
    <t>Indendørs betonfundamenter i størrer bygninger</t>
  </si>
  <si>
    <t>Udstøbning i fundamentblokke</t>
  </si>
  <si>
    <t>Styrkeklasse 8</t>
  </si>
  <si>
    <t>Alm. parcelhusfundament</t>
  </si>
  <si>
    <t>Klaplag</t>
  </si>
  <si>
    <t>Styrkeklasse 12</t>
  </si>
  <si>
    <t>Styrkeklasse 20</t>
  </si>
  <si>
    <t>Styrkeklasse 25</t>
  </si>
  <si>
    <t>Styrkeklasse 35</t>
  </si>
  <si>
    <t>Styrkeklasse 40</t>
  </si>
  <si>
    <t>Oplysningerne bruges uden ansvar - oplysninger er hentet i DS 411 og i Cement og beton fra Aalborg portland</t>
  </si>
  <si>
    <t>Find ud af hvilken miljøklasse du skal bruge, klik på en klasse og se hvad den skal bruges til</t>
  </si>
  <si>
    <t>Renselag</t>
  </si>
  <si>
    <r>
      <t>Styrkeklasse 35 og derover er, hvis den blandes og vibereres korrekt</t>
    </r>
    <r>
      <rPr>
        <b/>
        <sz val="10"/>
        <rFont val="Arial"/>
        <family val="2"/>
      </rPr>
      <t xml:space="preserve"> vandtæt</t>
    </r>
  </si>
  <si>
    <t>FBA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</si>
</sst>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1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u val="single"/>
      <sz val="16"/>
      <color indexed="12"/>
      <name val="Arial"/>
      <family val="2"/>
    </font>
    <font>
      <u val="single"/>
      <sz val="18"/>
      <color indexed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23" borderId="2" applyNumberFormat="0" applyAlignment="0" applyProtection="0"/>
    <xf numFmtId="0" fontId="41" fillId="24" borderId="3" applyNumberFormat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177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15" fillId="35" borderId="17" xfId="42" applyFont="1" applyFill="1" applyBorder="1" applyAlignment="1" applyProtection="1">
      <alignment horizontal="center" vertical="center"/>
      <protection/>
    </xf>
    <xf numFmtId="0" fontId="15" fillId="35" borderId="0" xfId="42" applyFont="1" applyFill="1" applyBorder="1" applyAlignment="1" applyProtection="1">
      <alignment horizontal="center" vertical="center"/>
      <protection/>
    </xf>
    <xf numFmtId="0" fontId="14" fillId="35" borderId="18" xfId="42" applyFont="1" applyFill="1" applyBorder="1" applyAlignment="1" applyProtection="1">
      <alignment horizontal="center" vertical="center"/>
      <protection/>
    </xf>
    <xf numFmtId="0" fontId="14" fillId="35" borderId="19" xfId="42" applyFont="1" applyFill="1" applyBorder="1" applyAlignment="1" applyProtection="1">
      <alignment horizontal="center" vertical="center"/>
      <protection/>
    </xf>
    <xf numFmtId="0" fontId="14" fillId="33" borderId="18" xfId="42" applyFont="1" applyFill="1" applyBorder="1" applyAlignment="1" applyProtection="1">
      <alignment horizontal="center" vertical="center"/>
      <protection/>
    </xf>
    <xf numFmtId="0" fontId="14" fillId="33" borderId="19" xfId="42" applyFont="1" applyFill="1" applyBorder="1" applyAlignment="1" applyProtection="1">
      <alignment horizontal="center" vertical="center"/>
      <protection/>
    </xf>
    <xf numFmtId="0" fontId="14" fillId="0" borderId="18" xfId="42" applyFont="1" applyFill="1" applyBorder="1" applyAlignment="1" applyProtection="1">
      <alignment horizontal="center" vertical="center"/>
      <protection/>
    </xf>
    <xf numFmtId="0" fontId="14" fillId="0" borderId="19" xfId="42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1" fillId="35" borderId="20" xfId="42" applyFill="1" applyBorder="1" applyAlignment="1" applyProtection="1">
      <alignment horizontal="center" vertical="center"/>
      <protection/>
    </xf>
    <xf numFmtId="0" fontId="11" fillId="35" borderId="26" xfId="42" applyFill="1" applyBorder="1" applyAlignment="1" applyProtection="1">
      <alignment horizontal="center" vertical="center"/>
      <protection/>
    </xf>
    <xf numFmtId="0" fontId="11" fillId="35" borderId="21" xfId="42" applyFill="1" applyBorder="1" applyAlignment="1" applyProtection="1">
      <alignment horizontal="center" vertical="center"/>
      <protection/>
    </xf>
    <xf numFmtId="0" fontId="11" fillId="35" borderId="22" xfId="42" applyFill="1" applyBorder="1" applyAlignment="1" applyProtection="1">
      <alignment horizontal="center" vertical="center"/>
      <protection/>
    </xf>
    <xf numFmtId="0" fontId="11" fillId="35" borderId="11" xfId="42" applyFill="1" applyBorder="1" applyAlignment="1" applyProtection="1">
      <alignment horizontal="center" vertical="center"/>
      <protection/>
    </xf>
    <xf numFmtId="0" fontId="11" fillId="35" borderId="23" xfId="42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35" borderId="15" xfId="42" applyFill="1" applyBorder="1" applyAlignment="1" applyProtection="1">
      <alignment horizontal="center" vertical="center"/>
      <protection/>
    </xf>
    <xf numFmtId="0" fontId="11" fillId="35" borderId="16" xfId="42" applyFill="1" applyBorder="1" applyAlignment="1" applyProtection="1">
      <alignment horizontal="center" vertical="center"/>
      <protection/>
    </xf>
    <xf numFmtId="0" fontId="11" fillId="35" borderId="25" xfId="42" applyFill="1" applyBorder="1" applyAlignment="1" applyProtection="1">
      <alignment horizontal="center" vertical="center"/>
      <protection/>
    </xf>
    <xf numFmtId="0" fontId="11" fillId="35" borderId="13" xfId="42" applyFill="1" applyBorder="1" applyAlignment="1" applyProtection="1">
      <alignment horizontal="center" vertical="center"/>
      <protection/>
    </xf>
    <xf numFmtId="0" fontId="11" fillId="35" borderId="12" xfId="42" applyFill="1" applyBorder="1" applyAlignment="1" applyProtection="1">
      <alignment horizontal="center" vertical="center"/>
      <protection/>
    </xf>
    <xf numFmtId="0" fontId="11" fillId="35" borderId="14" xfId="42" applyFill="1" applyBorder="1" applyAlignment="1" applyProtection="1">
      <alignment horizontal="center" vertical="center"/>
      <protection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35" borderId="24" xfId="42" applyFill="1" applyBorder="1" applyAlignment="1" applyProtection="1">
      <alignment horizontal="center" vertical="center"/>
      <protection/>
    </xf>
    <xf numFmtId="0" fontId="11" fillId="35" borderId="0" xfId="42" applyFill="1" applyBorder="1" applyAlignment="1" applyProtection="1">
      <alignment horizontal="center" vertical="center"/>
      <protection/>
    </xf>
    <xf numFmtId="0" fontId="11" fillId="35" borderId="10" xfId="42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1" fillId="35" borderId="29" xfId="42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K30" sqref="K30"/>
    </sheetView>
  </sheetViews>
  <sheetFormatPr defaultColWidth="9.140625" defaultRowHeight="12.75"/>
  <sheetData>
    <row r="1" spans="1:12" ht="12.7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10" spans="1:12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 customHeight="1">
      <c r="A11" s="36" t="s">
        <v>24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12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2:11" ht="12.75" customHeight="1">
      <c r="B13" s="35" t="s">
        <v>17</v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2.75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7" spans="4:9" ht="12.75">
      <c r="D17" s="27" t="s">
        <v>27</v>
      </c>
      <c r="E17" s="28"/>
      <c r="F17" s="28"/>
      <c r="G17" s="28"/>
      <c r="H17" s="28"/>
      <c r="I17" s="28"/>
    </row>
    <row r="18" spans="4:9" ht="12.75">
      <c r="D18" s="27"/>
      <c r="E18" s="28"/>
      <c r="F18" s="28"/>
      <c r="G18" s="28"/>
      <c r="H18" s="28"/>
      <c r="I18" s="28"/>
    </row>
    <row r="19" spans="4:9" ht="12.75">
      <c r="D19" s="27"/>
      <c r="E19" s="28"/>
      <c r="F19" s="28"/>
      <c r="G19" s="28"/>
      <c r="H19" s="28"/>
      <c r="I19" s="28"/>
    </row>
    <row r="21" spans="1:12" ht="12.75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5" spans="1:12" ht="12.75" customHeight="1">
      <c r="A25" s="33">
        <v>4</v>
      </c>
      <c r="B25" s="29">
        <v>8</v>
      </c>
      <c r="C25" s="31">
        <v>12</v>
      </c>
      <c r="D25" s="29">
        <v>16</v>
      </c>
      <c r="E25" s="31">
        <v>20</v>
      </c>
      <c r="F25" s="29">
        <v>25</v>
      </c>
      <c r="G25" s="33">
        <v>30</v>
      </c>
      <c r="H25" s="29">
        <v>35</v>
      </c>
      <c r="I25" s="31">
        <v>40</v>
      </c>
      <c r="J25" s="33">
        <v>45</v>
      </c>
      <c r="K25" s="33">
        <v>50</v>
      </c>
      <c r="L25" s="33">
        <v>60</v>
      </c>
    </row>
    <row r="26" spans="1:12" ht="12.75" customHeight="1">
      <c r="A26" s="34"/>
      <c r="B26" s="30"/>
      <c r="C26" s="32"/>
      <c r="D26" s="30"/>
      <c r="E26" s="32"/>
      <c r="F26" s="30"/>
      <c r="G26" s="34"/>
      <c r="H26" s="30"/>
      <c r="I26" s="32"/>
      <c r="J26" s="34"/>
      <c r="K26" s="34"/>
      <c r="L26" s="34"/>
    </row>
    <row r="27" spans="1:12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 customHeight="1">
      <c r="A28" s="6"/>
      <c r="B28" s="6"/>
      <c r="C28" s="6"/>
      <c r="D28" s="6"/>
      <c r="E28" s="6"/>
      <c r="F28" s="6"/>
      <c r="G28" s="7"/>
      <c r="H28" s="6"/>
      <c r="I28" s="25" t="s">
        <v>89</v>
      </c>
      <c r="J28" s="25"/>
      <c r="K28" s="25"/>
      <c r="L28" s="25"/>
    </row>
    <row r="29" spans="1:12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</sheetData>
  <sheetProtection/>
  <mergeCells count="18">
    <mergeCell ref="K25:K26"/>
    <mergeCell ref="L25:L26"/>
    <mergeCell ref="F25:F26"/>
    <mergeCell ref="G25:G26"/>
    <mergeCell ref="H25:H26"/>
    <mergeCell ref="D25:D26"/>
    <mergeCell ref="I25:I26"/>
    <mergeCell ref="J25:J26"/>
    <mergeCell ref="I28:L28"/>
    <mergeCell ref="A1:L7"/>
    <mergeCell ref="D17:I19"/>
    <mergeCell ref="B25:B26"/>
    <mergeCell ref="C25:C26"/>
    <mergeCell ref="E25:E26"/>
    <mergeCell ref="A25:A26"/>
    <mergeCell ref="B13:K14"/>
    <mergeCell ref="A11:L12"/>
    <mergeCell ref="A21:L23"/>
  </mergeCells>
  <hyperlinks>
    <hyperlink ref="B25:B26" location="'BETON 8'!A1" display="'BETON 8'!A1"/>
    <hyperlink ref="C25:C26" location="'BETON 12'!A1" display="'BETON 12'!A1"/>
    <hyperlink ref="E25:E26" location="'BETON 20'!A1" display="'BETON 20'!A1"/>
    <hyperlink ref="F25:F26" location="'BETON 25'!A1" display="'BETON 25'!A1"/>
    <hyperlink ref="G25:G26" location="'BETON 30'!A1" display="'BETON 30'!A1"/>
    <hyperlink ref="H25:H26" location="'BETON 35'!A1" display="'BETON 35'!A1"/>
    <hyperlink ref="I25:I26" location="'BETON 40'!A1" display="'BETON 40'!A1"/>
    <hyperlink ref="J25:J26" location="'BETON 45'!A1" display="'BETON 45'!A1"/>
    <hyperlink ref="A25:A26" location="'BETON 4'!A1" display="'BETON 4'!A1"/>
    <hyperlink ref="K25:K26" location="'BETON 50'!A1" display="'BETON 50'!A1"/>
    <hyperlink ref="L25:L26" location="'BETON 60'!A1" display="'BETON 60'!A1"/>
    <hyperlink ref="D17:H19" location="TEORI!A1" display="BETON TEORI"/>
    <hyperlink ref="D25:D26" location="'BETON 16'!A1" display="'BETON 16'!A1"/>
  </hyperlink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22" sqref="J22:L23"/>
    </sheetView>
  </sheetViews>
  <sheetFormatPr defaultColWidth="9.140625" defaultRowHeight="12.75"/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2.75">
      <c r="A3" s="1"/>
      <c r="B3" s="1"/>
      <c r="C3" s="49" t="s">
        <v>13</v>
      </c>
      <c r="D3" s="49"/>
      <c r="E3" s="49"/>
      <c r="F3" s="49"/>
      <c r="G3" s="49"/>
      <c r="H3" s="49"/>
      <c r="I3" s="49"/>
      <c r="J3" s="49"/>
      <c r="K3" s="49"/>
      <c r="L3" s="2"/>
    </row>
    <row r="4" spans="1:12" ht="12.75">
      <c r="A4" s="1"/>
      <c r="B4" s="1"/>
      <c r="C4" s="49"/>
      <c r="D4" s="49"/>
      <c r="E4" s="49"/>
      <c r="F4" s="49"/>
      <c r="G4" s="49"/>
      <c r="H4" s="49"/>
      <c r="I4" s="49"/>
      <c r="J4" s="49"/>
      <c r="K4" s="49"/>
      <c r="L4" s="2"/>
    </row>
    <row r="5" spans="1:12" ht="12.75">
      <c r="A5" s="1"/>
      <c r="B5" s="1"/>
      <c r="C5" s="49"/>
      <c r="D5" s="49"/>
      <c r="E5" s="49"/>
      <c r="F5" s="49"/>
      <c r="G5" s="49"/>
      <c r="H5" s="49"/>
      <c r="I5" s="49"/>
      <c r="J5" s="49"/>
      <c r="K5" s="49"/>
      <c r="L5" s="2"/>
    </row>
    <row r="6" spans="1:12" ht="12.75">
      <c r="A6" s="1"/>
      <c r="B6" s="1"/>
      <c r="C6" s="49"/>
      <c r="D6" s="49"/>
      <c r="E6" s="49"/>
      <c r="F6" s="49"/>
      <c r="G6" s="49"/>
      <c r="H6" s="49"/>
      <c r="I6" s="49"/>
      <c r="J6" s="49"/>
      <c r="K6" s="49"/>
      <c r="L6" s="2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ht="12.75">
      <c r="A8" s="1"/>
      <c r="B8" s="1"/>
      <c r="C8" s="38" t="s">
        <v>1</v>
      </c>
      <c r="D8" s="38"/>
      <c r="E8" s="38"/>
      <c r="F8" s="91">
        <v>0.321</v>
      </c>
      <c r="G8" s="92"/>
      <c r="H8" s="43" t="s">
        <v>6</v>
      </c>
      <c r="I8" s="1"/>
      <c r="J8" s="65" t="s">
        <v>28</v>
      </c>
      <c r="K8" s="66"/>
      <c r="L8" s="67"/>
    </row>
    <row r="9" spans="1:12" ht="13.5" thickBot="1">
      <c r="A9" s="1"/>
      <c r="B9" s="1"/>
      <c r="C9" s="38"/>
      <c r="D9" s="38"/>
      <c r="E9" s="38"/>
      <c r="F9" s="93"/>
      <c r="G9" s="94"/>
      <c r="H9" s="43"/>
      <c r="I9" s="1"/>
      <c r="J9" s="68"/>
      <c r="K9" s="69"/>
      <c r="L9" s="70"/>
    </row>
    <row r="10" spans="1:12" ht="24" thickBot="1">
      <c r="A10" s="1"/>
      <c r="B10" s="1"/>
      <c r="C10" s="4"/>
      <c r="D10" s="4"/>
      <c r="E10" s="4"/>
      <c r="F10" s="4"/>
      <c r="G10" s="4"/>
      <c r="H10" s="1"/>
      <c r="I10" s="1"/>
      <c r="J10" s="14" t="s">
        <v>29</v>
      </c>
      <c r="K10" s="13" t="s">
        <v>31</v>
      </c>
      <c r="L10" s="15" t="s">
        <v>30</v>
      </c>
    </row>
    <row r="11" spans="1:12" ht="12.75">
      <c r="A11" s="1"/>
      <c r="B11" s="1"/>
      <c r="C11" s="44" t="s">
        <v>4</v>
      </c>
      <c r="D11" s="44"/>
      <c r="E11" s="44"/>
      <c r="F11" s="87">
        <f>F8*380*1.07</f>
        <v>130.51860000000002</v>
      </c>
      <c r="G11" s="88"/>
      <c r="H11" s="43" t="s">
        <v>5</v>
      </c>
      <c r="I11" s="1"/>
      <c r="J11" s="71">
        <f>F11/F11</f>
        <v>1</v>
      </c>
      <c r="K11" s="73">
        <f>F17/F11</f>
        <v>1.894736842105263</v>
      </c>
      <c r="L11" s="95">
        <f>F14/F11</f>
        <v>2.7631578947368416</v>
      </c>
    </row>
    <row r="12" spans="1:12" ht="13.5" thickBot="1">
      <c r="A12" s="1"/>
      <c r="B12" s="1"/>
      <c r="C12" s="44"/>
      <c r="D12" s="44"/>
      <c r="E12" s="44"/>
      <c r="F12" s="89"/>
      <c r="G12" s="90"/>
      <c r="H12" s="43"/>
      <c r="I12" s="1"/>
      <c r="J12" s="72"/>
      <c r="K12" s="74"/>
      <c r="L12" s="96"/>
    </row>
    <row r="13" spans="1:12" ht="24" thickBot="1">
      <c r="A13" s="1"/>
      <c r="B13" s="1"/>
      <c r="C13" s="4"/>
      <c r="D13" s="4"/>
      <c r="E13" s="4"/>
      <c r="F13" s="8"/>
      <c r="G13" s="8"/>
      <c r="H13" s="1"/>
      <c r="I13" s="1"/>
      <c r="J13" s="1"/>
      <c r="K13" s="1"/>
      <c r="L13" s="2"/>
    </row>
    <row r="14" spans="1:12" ht="12.75">
      <c r="A14" s="1"/>
      <c r="B14" s="1"/>
      <c r="C14" s="44" t="s">
        <v>3</v>
      </c>
      <c r="D14" s="44"/>
      <c r="E14" s="44"/>
      <c r="F14" s="87">
        <f>F8*1050*1.07</f>
        <v>360.6435</v>
      </c>
      <c r="G14" s="88"/>
      <c r="H14" s="43" t="s">
        <v>5</v>
      </c>
      <c r="I14" s="1"/>
      <c r="J14" s="1"/>
      <c r="K14" s="1"/>
      <c r="L14" s="2"/>
    </row>
    <row r="15" spans="1:12" ht="13.5" thickBot="1">
      <c r="A15" s="1"/>
      <c r="B15" s="1"/>
      <c r="C15" s="44"/>
      <c r="D15" s="44"/>
      <c r="E15" s="44"/>
      <c r="F15" s="89"/>
      <c r="G15" s="90"/>
      <c r="H15" s="43"/>
      <c r="I15" s="1"/>
      <c r="J15" s="1"/>
      <c r="K15" s="1"/>
      <c r="L15" s="2"/>
    </row>
    <row r="16" spans="1:12" ht="24" thickBot="1">
      <c r="A16" s="1"/>
      <c r="B16" s="1"/>
      <c r="C16" s="4"/>
      <c r="D16" s="4"/>
      <c r="E16" s="4"/>
      <c r="F16" s="8"/>
      <c r="G16" s="8"/>
      <c r="H16" s="1"/>
      <c r="I16" s="1"/>
      <c r="J16" s="1"/>
      <c r="K16" s="1"/>
      <c r="L16" s="2"/>
    </row>
    <row r="17" spans="1:12" ht="12.75">
      <c r="A17" s="1"/>
      <c r="B17" s="1"/>
      <c r="C17" s="44" t="b">
        <v>1</v>
      </c>
      <c r="D17" s="44"/>
      <c r="E17" s="44"/>
      <c r="F17" s="87">
        <f>F8*720*1.07</f>
        <v>247.29840000000002</v>
      </c>
      <c r="G17" s="88"/>
      <c r="H17" s="43" t="s">
        <v>5</v>
      </c>
      <c r="I17" s="1"/>
      <c r="J17" s="1"/>
      <c r="K17" s="1"/>
      <c r="L17" s="2"/>
    </row>
    <row r="18" spans="1:12" ht="13.5" thickBot="1">
      <c r="A18" s="1"/>
      <c r="B18" s="1"/>
      <c r="C18" s="44"/>
      <c r="D18" s="44"/>
      <c r="E18" s="44"/>
      <c r="F18" s="89"/>
      <c r="G18" s="90"/>
      <c r="H18" s="43"/>
      <c r="I18" s="1"/>
      <c r="J18" s="1"/>
      <c r="K18" s="1"/>
      <c r="L18" s="2"/>
    </row>
    <row r="19" spans="1:12" ht="24" thickBot="1">
      <c r="A19" s="1"/>
      <c r="B19" s="1"/>
      <c r="C19" s="4"/>
      <c r="D19" s="4"/>
      <c r="E19" s="4"/>
      <c r="F19" s="8"/>
      <c r="G19" s="8"/>
      <c r="H19" s="1"/>
      <c r="I19" s="1"/>
      <c r="J19" s="1"/>
      <c r="K19" s="1"/>
      <c r="L19" s="2"/>
    </row>
    <row r="20" spans="1:12" ht="12.75">
      <c r="A20" s="1"/>
      <c r="B20" s="1"/>
      <c r="C20" s="44" t="s">
        <v>2</v>
      </c>
      <c r="D20" s="44"/>
      <c r="E20" s="44"/>
      <c r="F20" s="87">
        <f>F8*145*1.07</f>
        <v>49.80315</v>
      </c>
      <c r="G20" s="88"/>
      <c r="H20" s="43" t="s">
        <v>5</v>
      </c>
      <c r="I20" s="1"/>
      <c r="J20" s="1"/>
      <c r="K20" s="1"/>
      <c r="L20" s="2"/>
    </row>
    <row r="21" spans="1:12" ht="13.5" thickBot="1">
      <c r="A21" s="1"/>
      <c r="B21" s="1"/>
      <c r="C21" s="44"/>
      <c r="D21" s="44"/>
      <c r="E21" s="44"/>
      <c r="F21" s="89"/>
      <c r="G21" s="90"/>
      <c r="H21" s="43"/>
      <c r="I21" s="1"/>
      <c r="J21" s="1"/>
      <c r="K21" s="1"/>
      <c r="L21" s="2"/>
    </row>
    <row r="22" spans="1:12" ht="12.75">
      <c r="A22" s="1"/>
      <c r="B22" s="1"/>
      <c r="C22" s="1"/>
      <c r="D22" s="1"/>
      <c r="E22" s="1"/>
      <c r="F22" s="9"/>
      <c r="G22" s="9"/>
      <c r="H22" s="1"/>
      <c r="I22" s="1"/>
      <c r="J22" s="77" t="s">
        <v>32</v>
      </c>
      <c r="K22" s="78"/>
      <c r="L22" s="79"/>
    </row>
    <row r="23" spans="1:12" ht="12.75">
      <c r="A23" s="1"/>
      <c r="B23" s="1"/>
      <c r="C23" s="1"/>
      <c r="D23" s="1"/>
      <c r="E23" s="1"/>
      <c r="F23" s="9"/>
      <c r="G23" s="9"/>
      <c r="H23" s="1"/>
      <c r="I23" s="1"/>
      <c r="J23" s="80"/>
      <c r="K23" s="81"/>
      <c r="L23" s="82"/>
    </row>
    <row r="24" spans="1:12" ht="13.5" thickBot="1">
      <c r="A24" s="1"/>
      <c r="B24" s="1"/>
      <c r="C24" s="1"/>
      <c r="D24" s="1"/>
      <c r="E24" s="1"/>
      <c r="F24" s="9"/>
      <c r="G24" s="9"/>
      <c r="H24" s="1"/>
      <c r="I24" s="1"/>
      <c r="J24" s="1"/>
      <c r="K24" s="1"/>
      <c r="L24" s="2"/>
    </row>
    <row r="25" spans="1:12" ht="12.75">
      <c r="A25" s="1"/>
      <c r="B25" s="1"/>
      <c r="C25" s="56" t="s">
        <v>7</v>
      </c>
      <c r="D25" s="57"/>
      <c r="E25" s="58"/>
      <c r="F25" s="83">
        <f>F11+F14+F17+F20</f>
        <v>788.26365</v>
      </c>
      <c r="G25" s="84"/>
      <c r="H25" s="62" t="s">
        <v>5</v>
      </c>
      <c r="I25" s="1"/>
      <c r="J25" s="45" t="s">
        <v>23</v>
      </c>
      <c r="K25" s="47">
        <f>F20/F11</f>
        <v>0.381578947368421</v>
      </c>
      <c r="L25" s="2"/>
    </row>
    <row r="26" spans="1:12" ht="13.5" thickBot="1">
      <c r="A26" s="1"/>
      <c r="B26" s="1"/>
      <c r="C26" s="59"/>
      <c r="D26" s="60"/>
      <c r="E26" s="61"/>
      <c r="F26" s="85"/>
      <c r="G26" s="86"/>
      <c r="H26" s="63"/>
      <c r="I26" s="1"/>
      <c r="J26" s="46"/>
      <c r="K26" s="48"/>
      <c r="L26" s="2"/>
    </row>
    <row r="27" spans="1:12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2" ht="12.75">
      <c r="A28" s="1"/>
      <c r="B28" s="1"/>
      <c r="C28" s="64" t="s">
        <v>9</v>
      </c>
      <c r="D28" s="64"/>
      <c r="E28" s="64"/>
      <c r="F28" s="64"/>
      <c r="G28" s="64"/>
      <c r="H28" s="64"/>
      <c r="I28" s="1"/>
      <c r="J28" s="50" t="s">
        <v>26</v>
      </c>
      <c r="K28" s="51"/>
      <c r="L28" s="52"/>
    </row>
    <row r="29" spans="1:12" ht="13.5" thickBot="1">
      <c r="A29" s="3"/>
      <c r="B29" s="3"/>
      <c r="C29" s="3"/>
      <c r="D29" s="3"/>
      <c r="E29" s="3"/>
      <c r="F29" s="3"/>
      <c r="G29" s="3"/>
      <c r="H29" s="3"/>
      <c r="I29" s="3"/>
      <c r="J29" s="53"/>
      <c r="K29" s="54"/>
      <c r="L29" s="55"/>
    </row>
  </sheetData>
  <sheetProtection/>
  <mergeCells count="28">
    <mergeCell ref="J22:L23"/>
    <mergeCell ref="J8:L9"/>
    <mergeCell ref="J11:J12"/>
    <mergeCell ref="K11:K12"/>
    <mergeCell ref="L11:L12"/>
    <mergeCell ref="J25:J26"/>
    <mergeCell ref="K25:K26"/>
    <mergeCell ref="C3:K6"/>
    <mergeCell ref="J28:L29"/>
    <mergeCell ref="C8:E9"/>
    <mergeCell ref="F8:G9"/>
    <mergeCell ref="H8:H9"/>
    <mergeCell ref="C11:E12"/>
    <mergeCell ref="F11:G12"/>
    <mergeCell ref="H11:H12"/>
    <mergeCell ref="C14:E15"/>
    <mergeCell ref="F14:G15"/>
    <mergeCell ref="H14:H15"/>
    <mergeCell ref="C17:E18"/>
    <mergeCell ref="F17:G18"/>
    <mergeCell ref="H17:H18"/>
    <mergeCell ref="C28:H28"/>
    <mergeCell ref="C20:E21"/>
    <mergeCell ref="F20:G21"/>
    <mergeCell ref="H20:H21"/>
    <mergeCell ref="C25:E26"/>
    <mergeCell ref="F25:G26"/>
    <mergeCell ref="H25:H26"/>
  </mergeCells>
  <hyperlinks>
    <hyperlink ref="J28:L29" location="Forside!A1" display="Tilbage til forsiden"/>
    <hyperlink ref="J22:L23" location="TEORI!A1" display="Gå til beton-teori"/>
  </hyperlinks>
  <printOptions/>
  <pageMargins left="0.75" right="0.75" top="1" bottom="1" header="0" footer="0"/>
  <pageSetup horizontalDpi="300" verticalDpi="3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28" sqref="J28:L29"/>
    </sheetView>
  </sheetViews>
  <sheetFormatPr defaultColWidth="9.140625" defaultRowHeight="12.75"/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2.75">
      <c r="A3" s="1"/>
      <c r="B3" s="1"/>
      <c r="C3" s="49" t="s">
        <v>14</v>
      </c>
      <c r="D3" s="49"/>
      <c r="E3" s="49"/>
      <c r="F3" s="49"/>
      <c r="G3" s="49"/>
      <c r="H3" s="49"/>
      <c r="I3" s="49"/>
      <c r="J3" s="49"/>
      <c r="K3" s="49"/>
      <c r="L3" s="2"/>
    </row>
    <row r="4" spans="1:12" ht="12.75">
      <c r="A4" s="1"/>
      <c r="B4" s="1"/>
      <c r="C4" s="49"/>
      <c r="D4" s="49"/>
      <c r="E4" s="49"/>
      <c r="F4" s="49"/>
      <c r="G4" s="49"/>
      <c r="H4" s="49"/>
      <c r="I4" s="49"/>
      <c r="J4" s="49"/>
      <c r="K4" s="49"/>
      <c r="L4" s="2"/>
    </row>
    <row r="5" spans="1:12" ht="12.75">
      <c r="A5" s="1"/>
      <c r="B5" s="1"/>
      <c r="C5" s="49"/>
      <c r="D5" s="49"/>
      <c r="E5" s="49"/>
      <c r="F5" s="49"/>
      <c r="G5" s="49"/>
      <c r="H5" s="49"/>
      <c r="I5" s="49"/>
      <c r="J5" s="49"/>
      <c r="K5" s="49"/>
      <c r="L5" s="2"/>
    </row>
    <row r="6" spans="1:12" ht="12.75">
      <c r="A6" s="1"/>
      <c r="B6" s="1"/>
      <c r="C6" s="49"/>
      <c r="D6" s="49"/>
      <c r="E6" s="49"/>
      <c r="F6" s="49"/>
      <c r="G6" s="49"/>
      <c r="H6" s="49"/>
      <c r="I6" s="49"/>
      <c r="J6" s="49"/>
      <c r="K6" s="49"/>
      <c r="L6" s="2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ht="12.75">
      <c r="A8" s="1"/>
      <c r="B8" s="1"/>
      <c r="C8" s="38" t="s">
        <v>1</v>
      </c>
      <c r="D8" s="38"/>
      <c r="E8" s="38"/>
      <c r="F8" s="91">
        <v>1</v>
      </c>
      <c r="G8" s="92"/>
      <c r="H8" s="43" t="s">
        <v>6</v>
      </c>
      <c r="I8" s="1"/>
      <c r="J8" s="65" t="s">
        <v>28</v>
      </c>
      <c r="K8" s="66"/>
      <c r="L8" s="67"/>
    </row>
    <row r="9" spans="1:12" ht="13.5" thickBot="1">
      <c r="A9" s="1"/>
      <c r="B9" s="1"/>
      <c r="C9" s="38"/>
      <c r="D9" s="38"/>
      <c r="E9" s="38"/>
      <c r="F9" s="93"/>
      <c r="G9" s="94"/>
      <c r="H9" s="43"/>
      <c r="I9" s="1"/>
      <c r="J9" s="68"/>
      <c r="K9" s="69"/>
      <c r="L9" s="70"/>
    </row>
    <row r="10" spans="1:12" ht="24" thickBot="1">
      <c r="A10" s="1"/>
      <c r="B10" s="1"/>
      <c r="C10" s="4"/>
      <c r="D10" s="4"/>
      <c r="E10" s="4"/>
      <c r="F10" s="4"/>
      <c r="G10" s="4"/>
      <c r="H10" s="1"/>
      <c r="I10" s="1"/>
      <c r="J10" s="14" t="s">
        <v>29</v>
      </c>
      <c r="K10" s="13" t="s">
        <v>31</v>
      </c>
      <c r="L10" s="15" t="s">
        <v>30</v>
      </c>
    </row>
    <row r="11" spans="1:12" ht="12.75">
      <c r="A11" s="1"/>
      <c r="B11" s="1"/>
      <c r="C11" s="44" t="s">
        <v>4</v>
      </c>
      <c r="D11" s="44"/>
      <c r="E11" s="44"/>
      <c r="F11" s="39"/>
      <c r="G11" s="40"/>
      <c r="H11" s="43" t="s">
        <v>5</v>
      </c>
      <c r="I11" s="1"/>
      <c r="J11" s="71" t="e">
        <f>F11/F11</f>
        <v>#DIV/0!</v>
      </c>
      <c r="K11" s="73" t="e">
        <f>F17/F11</f>
        <v>#DIV/0!</v>
      </c>
      <c r="L11" s="75" t="e">
        <f>F14/F11</f>
        <v>#DIV/0!</v>
      </c>
    </row>
    <row r="12" spans="1:12" ht="13.5" thickBot="1">
      <c r="A12" s="1"/>
      <c r="B12" s="1"/>
      <c r="C12" s="44"/>
      <c r="D12" s="44"/>
      <c r="E12" s="44"/>
      <c r="F12" s="41"/>
      <c r="G12" s="42"/>
      <c r="H12" s="43"/>
      <c r="I12" s="1"/>
      <c r="J12" s="72"/>
      <c r="K12" s="74"/>
      <c r="L12" s="76"/>
    </row>
    <row r="13" spans="1:12" ht="24" thickBot="1">
      <c r="A13" s="1"/>
      <c r="B13" s="1"/>
      <c r="C13" s="4"/>
      <c r="D13" s="4"/>
      <c r="E13" s="4"/>
      <c r="F13" s="4"/>
      <c r="G13" s="4"/>
      <c r="H13" s="1"/>
      <c r="I13" s="1"/>
      <c r="J13" s="1"/>
      <c r="K13" s="1"/>
      <c r="L13" s="2"/>
    </row>
    <row r="14" spans="1:12" ht="12.75">
      <c r="A14" s="1"/>
      <c r="B14" s="1"/>
      <c r="C14" s="44" t="s">
        <v>3</v>
      </c>
      <c r="D14" s="44"/>
      <c r="E14" s="44"/>
      <c r="F14" s="39"/>
      <c r="G14" s="40"/>
      <c r="H14" s="43" t="s">
        <v>5</v>
      </c>
      <c r="I14" s="1"/>
      <c r="J14" s="1"/>
      <c r="K14" s="1"/>
      <c r="L14" s="2"/>
    </row>
    <row r="15" spans="1:12" ht="13.5" thickBot="1">
      <c r="A15" s="1"/>
      <c r="B15" s="1"/>
      <c r="C15" s="44"/>
      <c r="D15" s="44"/>
      <c r="E15" s="44"/>
      <c r="F15" s="41"/>
      <c r="G15" s="42"/>
      <c r="H15" s="43"/>
      <c r="I15" s="1"/>
      <c r="J15" s="1"/>
      <c r="K15" s="1"/>
      <c r="L15" s="2"/>
    </row>
    <row r="16" spans="1:12" ht="24" thickBot="1">
      <c r="A16" s="1"/>
      <c r="B16" s="1"/>
      <c r="C16" s="4"/>
      <c r="D16" s="4"/>
      <c r="E16" s="4"/>
      <c r="F16" s="4"/>
      <c r="G16" s="4"/>
      <c r="H16" s="1"/>
      <c r="I16" s="1"/>
      <c r="J16" s="1"/>
      <c r="K16" s="1"/>
      <c r="L16" s="2"/>
    </row>
    <row r="17" spans="1:12" ht="12.75">
      <c r="A17" s="1"/>
      <c r="B17" s="1"/>
      <c r="C17" s="44" t="b">
        <v>1</v>
      </c>
      <c r="D17" s="44"/>
      <c r="E17" s="44"/>
      <c r="F17" s="39"/>
      <c r="G17" s="40"/>
      <c r="H17" s="43" t="s">
        <v>5</v>
      </c>
      <c r="I17" s="1"/>
      <c r="J17" s="1"/>
      <c r="K17" s="1"/>
      <c r="L17" s="2"/>
    </row>
    <row r="18" spans="1:12" ht="13.5" thickBot="1">
      <c r="A18" s="1"/>
      <c r="B18" s="1"/>
      <c r="C18" s="44"/>
      <c r="D18" s="44"/>
      <c r="E18" s="44"/>
      <c r="F18" s="41"/>
      <c r="G18" s="42"/>
      <c r="H18" s="43"/>
      <c r="I18" s="1"/>
      <c r="J18" s="1"/>
      <c r="K18" s="1"/>
      <c r="L18" s="2"/>
    </row>
    <row r="19" spans="1:12" ht="24" thickBot="1">
      <c r="A19" s="1"/>
      <c r="B19" s="1"/>
      <c r="C19" s="4"/>
      <c r="D19" s="4"/>
      <c r="E19" s="4"/>
      <c r="F19" s="4"/>
      <c r="G19" s="4"/>
      <c r="H19" s="1"/>
      <c r="I19" s="1"/>
      <c r="J19" s="1"/>
      <c r="K19" s="1"/>
      <c r="L19" s="2"/>
    </row>
    <row r="20" spans="1:12" ht="12.75">
      <c r="A20" s="1"/>
      <c r="B20" s="1"/>
      <c r="C20" s="44" t="s">
        <v>2</v>
      </c>
      <c r="D20" s="44"/>
      <c r="E20" s="44"/>
      <c r="F20" s="39"/>
      <c r="G20" s="40"/>
      <c r="H20" s="43" t="s">
        <v>5</v>
      </c>
      <c r="I20" s="1"/>
      <c r="J20" s="1"/>
      <c r="K20" s="1"/>
      <c r="L20" s="2"/>
    </row>
    <row r="21" spans="1:12" ht="13.5" thickBot="1">
      <c r="A21" s="1"/>
      <c r="B21" s="1"/>
      <c r="C21" s="44"/>
      <c r="D21" s="44"/>
      <c r="E21" s="44"/>
      <c r="F21" s="41"/>
      <c r="G21" s="42"/>
      <c r="H21" s="43"/>
      <c r="I21" s="1"/>
      <c r="J21" s="1"/>
      <c r="K21" s="1"/>
      <c r="L21" s="2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77" t="s">
        <v>32</v>
      </c>
      <c r="K22" s="78"/>
      <c r="L22" s="79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80"/>
      <c r="K23" s="81"/>
      <c r="L23" s="82"/>
    </row>
    <row r="24" spans="1:12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</row>
    <row r="25" spans="1:12" ht="12.75">
      <c r="A25" s="1"/>
      <c r="B25" s="1"/>
      <c r="C25" s="56" t="s">
        <v>7</v>
      </c>
      <c r="D25" s="57"/>
      <c r="E25" s="58"/>
      <c r="F25" s="56">
        <f>F11+F14+F17+F20</f>
        <v>0</v>
      </c>
      <c r="G25" s="58"/>
      <c r="H25" s="62" t="s">
        <v>5</v>
      </c>
      <c r="I25" s="1"/>
      <c r="J25" s="45" t="s">
        <v>23</v>
      </c>
      <c r="K25" s="47" t="e">
        <f>F20/F11</f>
        <v>#DIV/0!</v>
      </c>
      <c r="L25" s="2"/>
    </row>
    <row r="26" spans="1:12" ht="13.5" thickBot="1">
      <c r="A26" s="1"/>
      <c r="B26" s="1"/>
      <c r="C26" s="59"/>
      <c r="D26" s="60"/>
      <c r="E26" s="61"/>
      <c r="F26" s="59"/>
      <c r="G26" s="61"/>
      <c r="H26" s="63"/>
      <c r="I26" s="1"/>
      <c r="J26" s="46"/>
      <c r="K26" s="48"/>
      <c r="L26" s="2"/>
    </row>
    <row r="27" spans="1:12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2" ht="12.75">
      <c r="A28" s="1"/>
      <c r="B28" s="1"/>
      <c r="C28" s="64" t="s">
        <v>9</v>
      </c>
      <c r="D28" s="64"/>
      <c r="E28" s="64"/>
      <c r="F28" s="64"/>
      <c r="G28" s="64"/>
      <c r="H28" s="64"/>
      <c r="I28" s="1"/>
      <c r="J28" s="50" t="s">
        <v>26</v>
      </c>
      <c r="K28" s="51"/>
      <c r="L28" s="52"/>
    </row>
    <row r="29" spans="1:12" ht="13.5" thickBot="1">
      <c r="A29" s="3"/>
      <c r="B29" s="3"/>
      <c r="C29" s="3"/>
      <c r="D29" s="3"/>
      <c r="E29" s="3"/>
      <c r="F29" s="3"/>
      <c r="G29" s="3"/>
      <c r="H29" s="3"/>
      <c r="I29" s="3"/>
      <c r="J29" s="53"/>
      <c r="K29" s="54"/>
      <c r="L29" s="55"/>
    </row>
  </sheetData>
  <sheetProtection/>
  <mergeCells count="28">
    <mergeCell ref="J22:L23"/>
    <mergeCell ref="J8:L9"/>
    <mergeCell ref="J11:J12"/>
    <mergeCell ref="K11:K12"/>
    <mergeCell ref="L11:L12"/>
    <mergeCell ref="J25:J26"/>
    <mergeCell ref="K25:K26"/>
    <mergeCell ref="C3:K6"/>
    <mergeCell ref="J28:L29"/>
    <mergeCell ref="C8:E9"/>
    <mergeCell ref="F8:G9"/>
    <mergeCell ref="H8:H9"/>
    <mergeCell ref="C11:E12"/>
    <mergeCell ref="F11:G12"/>
    <mergeCell ref="H11:H12"/>
    <mergeCell ref="C14:E15"/>
    <mergeCell ref="F14:G15"/>
    <mergeCell ref="H14:H15"/>
    <mergeCell ref="C17:E18"/>
    <mergeCell ref="F17:G18"/>
    <mergeCell ref="H17:H18"/>
    <mergeCell ref="C28:H28"/>
    <mergeCell ref="C20:E21"/>
    <mergeCell ref="F20:G21"/>
    <mergeCell ref="H20:H21"/>
    <mergeCell ref="C25:E26"/>
    <mergeCell ref="F25:G26"/>
    <mergeCell ref="H25:H26"/>
  </mergeCells>
  <hyperlinks>
    <hyperlink ref="J28:L29" location="Forside!A1" display="Tilbage til forsiden"/>
    <hyperlink ref="J22:L23" location="TEORI!A1" display="Gå til beton-teori"/>
  </hyperlinks>
  <printOptions/>
  <pageMargins left="0.75" right="0.75" top="1" bottom="1" header="0" footer="0"/>
  <pageSetup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22" sqref="J22:L23"/>
    </sheetView>
  </sheetViews>
  <sheetFormatPr defaultColWidth="9.140625" defaultRowHeight="12.75"/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2.75">
      <c r="A3" s="1"/>
      <c r="B3" s="1"/>
      <c r="C3" s="49" t="s">
        <v>22</v>
      </c>
      <c r="D3" s="49"/>
      <c r="E3" s="49"/>
      <c r="F3" s="49"/>
      <c r="G3" s="49"/>
      <c r="H3" s="49"/>
      <c r="I3" s="49"/>
      <c r="J3" s="49"/>
      <c r="K3" s="49"/>
      <c r="L3" s="2"/>
    </row>
    <row r="4" spans="1:12" ht="12.75">
      <c r="A4" s="1"/>
      <c r="B4" s="1"/>
      <c r="C4" s="49"/>
      <c r="D4" s="49"/>
      <c r="E4" s="49"/>
      <c r="F4" s="49"/>
      <c r="G4" s="49"/>
      <c r="H4" s="49"/>
      <c r="I4" s="49"/>
      <c r="J4" s="49"/>
      <c r="K4" s="49"/>
      <c r="L4" s="2"/>
    </row>
    <row r="5" spans="1:12" ht="12.75">
      <c r="A5" s="1"/>
      <c r="B5" s="1"/>
      <c r="C5" s="49"/>
      <c r="D5" s="49"/>
      <c r="E5" s="49"/>
      <c r="F5" s="49"/>
      <c r="G5" s="49"/>
      <c r="H5" s="49"/>
      <c r="I5" s="49"/>
      <c r="J5" s="49"/>
      <c r="K5" s="49"/>
      <c r="L5" s="2"/>
    </row>
    <row r="6" spans="1:12" ht="12.75">
      <c r="A6" s="1"/>
      <c r="B6" s="1"/>
      <c r="C6" s="49"/>
      <c r="D6" s="49"/>
      <c r="E6" s="49"/>
      <c r="F6" s="49"/>
      <c r="G6" s="49"/>
      <c r="H6" s="49"/>
      <c r="I6" s="49"/>
      <c r="J6" s="49"/>
      <c r="K6" s="49"/>
      <c r="L6" s="2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ht="12.75">
      <c r="A8" s="1"/>
      <c r="B8" s="1"/>
      <c r="C8" s="38" t="s">
        <v>1</v>
      </c>
      <c r="D8" s="38"/>
      <c r="E8" s="38"/>
      <c r="F8" s="91">
        <v>1</v>
      </c>
      <c r="G8" s="92"/>
      <c r="H8" s="43" t="s">
        <v>6</v>
      </c>
      <c r="I8" s="1"/>
      <c r="J8" s="65" t="s">
        <v>28</v>
      </c>
      <c r="K8" s="66"/>
      <c r="L8" s="67"/>
    </row>
    <row r="9" spans="1:12" ht="13.5" thickBot="1">
      <c r="A9" s="1"/>
      <c r="B9" s="1"/>
      <c r="C9" s="38"/>
      <c r="D9" s="38"/>
      <c r="E9" s="38"/>
      <c r="F9" s="93"/>
      <c r="G9" s="94"/>
      <c r="H9" s="43"/>
      <c r="I9" s="1"/>
      <c r="J9" s="68"/>
      <c r="K9" s="69"/>
      <c r="L9" s="70"/>
    </row>
    <row r="10" spans="1:12" ht="24" thickBot="1">
      <c r="A10" s="1"/>
      <c r="B10" s="1"/>
      <c r="C10" s="4"/>
      <c r="D10" s="4"/>
      <c r="E10" s="4"/>
      <c r="F10" s="4"/>
      <c r="G10" s="4"/>
      <c r="H10" s="1"/>
      <c r="I10" s="1"/>
      <c r="J10" s="14" t="s">
        <v>29</v>
      </c>
      <c r="K10" s="13" t="s">
        <v>31</v>
      </c>
      <c r="L10" s="15" t="s">
        <v>30</v>
      </c>
    </row>
    <row r="11" spans="1:12" ht="12.75">
      <c r="A11" s="1"/>
      <c r="B11" s="1"/>
      <c r="C11" s="44" t="s">
        <v>4</v>
      </c>
      <c r="D11" s="44"/>
      <c r="E11" s="44"/>
      <c r="F11" s="39"/>
      <c r="G11" s="40"/>
      <c r="H11" s="43" t="s">
        <v>5</v>
      </c>
      <c r="I11" s="1"/>
      <c r="J11" s="71" t="e">
        <f>F11/F11</f>
        <v>#DIV/0!</v>
      </c>
      <c r="K11" s="73" t="e">
        <f>F17/F11</f>
        <v>#DIV/0!</v>
      </c>
      <c r="L11" s="75" t="e">
        <f>F14/F11</f>
        <v>#DIV/0!</v>
      </c>
    </row>
    <row r="12" spans="1:12" ht="13.5" thickBot="1">
      <c r="A12" s="1"/>
      <c r="B12" s="1"/>
      <c r="C12" s="44"/>
      <c r="D12" s="44"/>
      <c r="E12" s="44"/>
      <c r="F12" s="41"/>
      <c r="G12" s="42"/>
      <c r="H12" s="43"/>
      <c r="I12" s="1"/>
      <c r="J12" s="72"/>
      <c r="K12" s="74"/>
      <c r="L12" s="76"/>
    </row>
    <row r="13" spans="1:12" ht="24" thickBot="1">
      <c r="A13" s="1"/>
      <c r="B13" s="1"/>
      <c r="C13" s="4"/>
      <c r="D13" s="4"/>
      <c r="E13" s="4"/>
      <c r="F13" s="4"/>
      <c r="G13" s="4"/>
      <c r="H13" s="1"/>
      <c r="I13" s="1"/>
      <c r="J13" s="1"/>
      <c r="K13" s="1"/>
      <c r="L13" s="2"/>
    </row>
    <row r="14" spans="1:12" ht="12.75">
      <c r="A14" s="1"/>
      <c r="B14" s="1"/>
      <c r="C14" s="44" t="s">
        <v>3</v>
      </c>
      <c r="D14" s="44"/>
      <c r="E14" s="44"/>
      <c r="F14" s="39"/>
      <c r="G14" s="40"/>
      <c r="H14" s="43" t="s">
        <v>5</v>
      </c>
      <c r="I14" s="1"/>
      <c r="J14" s="1"/>
      <c r="K14" s="1"/>
      <c r="L14" s="2"/>
    </row>
    <row r="15" spans="1:12" ht="13.5" thickBot="1">
      <c r="A15" s="1"/>
      <c r="B15" s="1"/>
      <c r="C15" s="44"/>
      <c r="D15" s="44"/>
      <c r="E15" s="44"/>
      <c r="F15" s="41"/>
      <c r="G15" s="42"/>
      <c r="H15" s="43"/>
      <c r="I15" s="1"/>
      <c r="J15" s="1"/>
      <c r="K15" s="1"/>
      <c r="L15" s="2"/>
    </row>
    <row r="16" spans="1:12" ht="24" thickBot="1">
      <c r="A16" s="1"/>
      <c r="B16" s="1"/>
      <c r="C16" s="4"/>
      <c r="D16" s="4"/>
      <c r="E16" s="4"/>
      <c r="F16" s="4"/>
      <c r="G16" s="4"/>
      <c r="H16" s="1"/>
      <c r="I16" s="1"/>
      <c r="J16" s="1"/>
      <c r="K16" s="1"/>
      <c r="L16" s="2"/>
    </row>
    <row r="17" spans="1:12" ht="12.75">
      <c r="A17" s="1"/>
      <c r="B17" s="1"/>
      <c r="C17" s="44" t="b">
        <v>1</v>
      </c>
      <c r="D17" s="44"/>
      <c r="E17" s="44"/>
      <c r="F17" s="39"/>
      <c r="G17" s="40"/>
      <c r="H17" s="43" t="s">
        <v>5</v>
      </c>
      <c r="I17" s="1"/>
      <c r="J17" s="1"/>
      <c r="K17" s="1"/>
      <c r="L17" s="2"/>
    </row>
    <row r="18" spans="1:12" ht="13.5" thickBot="1">
      <c r="A18" s="1"/>
      <c r="B18" s="1"/>
      <c r="C18" s="44"/>
      <c r="D18" s="44"/>
      <c r="E18" s="44"/>
      <c r="F18" s="41"/>
      <c r="G18" s="42"/>
      <c r="H18" s="43"/>
      <c r="I18" s="1"/>
      <c r="J18" s="1"/>
      <c r="K18" s="1"/>
      <c r="L18" s="2"/>
    </row>
    <row r="19" spans="1:12" ht="24" thickBot="1">
      <c r="A19" s="1"/>
      <c r="B19" s="1"/>
      <c r="C19" s="4"/>
      <c r="D19" s="4"/>
      <c r="E19" s="4"/>
      <c r="F19" s="4"/>
      <c r="G19" s="4"/>
      <c r="H19" s="1"/>
      <c r="I19" s="1"/>
      <c r="J19" s="1"/>
      <c r="K19" s="1"/>
      <c r="L19" s="2"/>
    </row>
    <row r="20" spans="1:12" ht="12.75">
      <c r="A20" s="1"/>
      <c r="B20" s="1"/>
      <c r="C20" s="44" t="s">
        <v>2</v>
      </c>
      <c r="D20" s="44"/>
      <c r="E20" s="44"/>
      <c r="F20" s="39"/>
      <c r="G20" s="40"/>
      <c r="H20" s="43" t="s">
        <v>5</v>
      </c>
      <c r="I20" s="1"/>
      <c r="J20" s="1"/>
      <c r="K20" s="1"/>
      <c r="L20" s="2"/>
    </row>
    <row r="21" spans="1:12" ht="13.5" thickBot="1">
      <c r="A21" s="1"/>
      <c r="B21" s="1"/>
      <c r="C21" s="44"/>
      <c r="D21" s="44"/>
      <c r="E21" s="44"/>
      <c r="F21" s="41"/>
      <c r="G21" s="42"/>
      <c r="H21" s="43"/>
      <c r="I21" s="1"/>
      <c r="J21" s="1"/>
      <c r="K21" s="1"/>
      <c r="L21" s="2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77" t="s">
        <v>32</v>
      </c>
      <c r="K22" s="78"/>
      <c r="L22" s="79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80"/>
      <c r="K23" s="81"/>
      <c r="L23" s="82"/>
    </row>
    <row r="24" spans="1:12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</row>
    <row r="25" spans="1:12" ht="12.75">
      <c r="A25" s="1"/>
      <c r="B25" s="1"/>
      <c r="C25" s="56" t="s">
        <v>7</v>
      </c>
      <c r="D25" s="57"/>
      <c r="E25" s="58"/>
      <c r="F25" s="56">
        <f>F11+F14+F17+F20</f>
        <v>0</v>
      </c>
      <c r="G25" s="58"/>
      <c r="H25" s="62" t="s">
        <v>5</v>
      </c>
      <c r="I25" s="1"/>
      <c r="J25" s="45" t="s">
        <v>23</v>
      </c>
      <c r="K25" s="47" t="e">
        <f>F20/F11</f>
        <v>#DIV/0!</v>
      </c>
      <c r="L25" s="2"/>
    </row>
    <row r="26" spans="1:12" ht="13.5" thickBot="1">
      <c r="A26" s="1"/>
      <c r="B26" s="1"/>
      <c r="C26" s="59"/>
      <c r="D26" s="60"/>
      <c r="E26" s="61"/>
      <c r="F26" s="59"/>
      <c r="G26" s="61"/>
      <c r="H26" s="63"/>
      <c r="I26" s="1"/>
      <c r="J26" s="46"/>
      <c r="K26" s="48"/>
      <c r="L26" s="2"/>
    </row>
    <row r="27" spans="1:12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2" ht="12.75">
      <c r="A28" s="1"/>
      <c r="B28" s="1"/>
      <c r="C28" s="64" t="s">
        <v>9</v>
      </c>
      <c r="D28" s="64"/>
      <c r="E28" s="64"/>
      <c r="F28" s="64"/>
      <c r="G28" s="64"/>
      <c r="H28" s="64"/>
      <c r="I28" s="1"/>
      <c r="J28" s="50" t="s">
        <v>26</v>
      </c>
      <c r="K28" s="51"/>
      <c r="L28" s="52"/>
    </row>
    <row r="29" spans="1:12" ht="13.5" thickBot="1">
      <c r="A29" s="3"/>
      <c r="B29" s="3"/>
      <c r="C29" s="3"/>
      <c r="D29" s="3"/>
      <c r="E29" s="3"/>
      <c r="F29" s="3"/>
      <c r="G29" s="3"/>
      <c r="H29" s="3"/>
      <c r="I29" s="3"/>
      <c r="J29" s="53"/>
      <c r="K29" s="54"/>
      <c r="L29" s="55"/>
    </row>
  </sheetData>
  <sheetProtection/>
  <mergeCells count="28">
    <mergeCell ref="J8:L9"/>
    <mergeCell ref="J11:J12"/>
    <mergeCell ref="K11:K12"/>
    <mergeCell ref="L11:L12"/>
    <mergeCell ref="J22:L23"/>
    <mergeCell ref="J25:J26"/>
    <mergeCell ref="K25:K26"/>
    <mergeCell ref="C3:K6"/>
    <mergeCell ref="J28:L29"/>
    <mergeCell ref="C25:E26"/>
    <mergeCell ref="F25:G26"/>
    <mergeCell ref="H25:H26"/>
    <mergeCell ref="C28:H28"/>
    <mergeCell ref="C17:E18"/>
    <mergeCell ref="F17:G18"/>
    <mergeCell ref="C14:E15"/>
    <mergeCell ref="F14:G15"/>
    <mergeCell ref="H14:H15"/>
    <mergeCell ref="H17:H18"/>
    <mergeCell ref="C20:E21"/>
    <mergeCell ref="F20:G21"/>
    <mergeCell ref="H20:H21"/>
    <mergeCell ref="C8:E9"/>
    <mergeCell ref="F8:G9"/>
    <mergeCell ref="H8:H9"/>
    <mergeCell ref="C11:E12"/>
    <mergeCell ref="F11:G12"/>
    <mergeCell ref="H11:H12"/>
  </mergeCells>
  <hyperlinks>
    <hyperlink ref="J28:L29" location="Forside!A1" display="Tilbage til forsiden"/>
    <hyperlink ref="J22:L23" location="TEORI!A1" display="Gå til beton-teori"/>
  </hyperlinks>
  <printOptions/>
  <pageMargins left="0.75" right="0.75" top="1" bottom="1" header="0" footer="0"/>
  <pageSetup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22" sqref="J22:L23"/>
    </sheetView>
  </sheetViews>
  <sheetFormatPr defaultColWidth="9.140625" defaultRowHeight="12.75"/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2.75">
      <c r="A3" s="1"/>
      <c r="B3" s="1"/>
      <c r="C3" s="49" t="s">
        <v>21</v>
      </c>
      <c r="D3" s="49"/>
      <c r="E3" s="49"/>
      <c r="F3" s="49"/>
      <c r="G3" s="49"/>
      <c r="H3" s="49"/>
      <c r="I3" s="49"/>
      <c r="J3" s="49"/>
      <c r="K3" s="49"/>
      <c r="L3" s="2"/>
    </row>
    <row r="4" spans="1:12" ht="12.75">
      <c r="A4" s="1"/>
      <c r="B4" s="1"/>
      <c r="C4" s="49"/>
      <c r="D4" s="49"/>
      <c r="E4" s="49"/>
      <c r="F4" s="49"/>
      <c r="G4" s="49"/>
      <c r="H4" s="49"/>
      <c r="I4" s="49"/>
      <c r="J4" s="49"/>
      <c r="K4" s="49"/>
      <c r="L4" s="2"/>
    </row>
    <row r="5" spans="1:12" ht="12.75">
      <c r="A5" s="1"/>
      <c r="B5" s="1"/>
      <c r="C5" s="49"/>
      <c r="D5" s="49"/>
      <c r="E5" s="49"/>
      <c r="F5" s="49"/>
      <c r="G5" s="49"/>
      <c r="H5" s="49"/>
      <c r="I5" s="49"/>
      <c r="J5" s="49"/>
      <c r="K5" s="49"/>
      <c r="L5" s="2"/>
    </row>
    <row r="6" spans="1:12" ht="12.75">
      <c r="A6" s="1"/>
      <c r="B6" s="1"/>
      <c r="C6" s="49"/>
      <c r="D6" s="49"/>
      <c r="E6" s="49"/>
      <c r="F6" s="49"/>
      <c r="G6" s="49"/>
      <c r="H6" s="49"/>
      <c r="I6" s="49"/>
      <c r="J6" s="49"/>
      <c r="K6" s="49"/>
      <c r="L6" s="2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ht="12.75">
      <c r="A8" s="1"/>
      <c r="B8" s="1"/>
      <c r="C8" s="38" t="s">
        <v>1</v>
      </c>
      <c r="D8" s="38"/>
      <c r="E8" s="38"/>
      <c r="F8" s="91">
        <v>1</v>
      </c>
      <c r="G8" s="92"/>
      <c r="H8" s="43" t="s">
        <v>6</v>
      </c>
      <c r="I8" s="1"/>
      <c r="J8" s="65" t="s">
        <v>28</v>
      </c>
      <c r="K8" s="66"/>
      <c r="L8" s="67"/>
    </row>
    <row r="9" spans="1:12" ht="13.5" thickBot="1">
      <c r="A9" s="1"/>
      <c r="B9" s="1"/>
      <c r="C9" s="38"/>
      <c r="D9" s="38"/>
      <c r="E9" s="38"/>
      <c r="F9" s="93"/>
      <c r="G9" s="94"/>
      <c r="H9" s="43"/>
      <c r="I9" s="1"/>
      <c r="J9" s="68"/>
      <c r="K9" s="69"/>
      <c r="L9" s="70"/>
    </row>
    <row r="10" spans="1:12" ht="24" thickBot="1">
      <c r="A10" s="1"/>
      <c r="B10" s="1"/>
      <c r="C10" s="4"/>
      <c r="D10" s="4"/>
      <c r="E10" s="4"/>
      <c r="F10" s="4"/>
      <c r="G10" s="4"/>
      <c r="H10" s="1"/>
      <c r="I10" s="1"/>
      <c r="J10" s="14" t="s">
        <v>29</v>
      </c>
      <c r="K10" s="13" t="s">
        <v>31</v>
      </c>
      <c r="L10" s="15" t="s">
        <v>30</v>
      </c>
    </row>
    <row r="11" spans="1:12" ht="12.75">
      <c r="A11" s="1"/>
      <c r="B11" s="1"/>
      <c r="C11" s="44" t="s">
        <v>4</v>
      </c>
      <c r="D11" s="44"/>
      <c r="E11" s="44"/>
      <c r="F11" s="39"/>
      <c r="G11" s="40"/>
      <c r="H11" s="43" t="s">
        <v>5</v>
      </c>
      <c r="I11" s="1"/>
      <c r="J11" s="71" t="e">
        <f>F11/F11</f>
        <v>#DIV/0!</v>
      </c>
      <c r="K11" s="73" t="e">
        <f>F17/F11</f>
        <v>#DIV/0!</v>
      </c>
      <c r="L11" s="75" t="e">
        <f>F14/F11</f>
        <v>#DIV/0!</v>
      </c>
    </row>
    <row r="12" spans="1:12" ht="13.5" thickBot="1">
      <c r="A12" s="1"/>
      <c r="B12" s="1"/>
      <c r="C12" s="44"/>
      <c r="D12" s="44"/>
      <c r="E12" s="44"/>
      <c r="F12" s="41"/>
      <c r="G12" s="42"/>
      <c r="H12" s="43"/>
      <c r="I12" s="1"/>
      <c r="J12" s="72"/>
      <c r="K12" s="74"/>
      <c r="L12" s="76"/>
    </row>
    <row r="13" spans="1:12" ht="24" thickBot="1">
      <c r="A13" s="1"/>
      <c r="B13" s="1"/>
      <c r="C13" s="4"/>
      <c r="D13" s="4"/>
      <c r="E13" s="4"/>
      <c r="F13" s="4"/>
      <c r="G13" s="4"/>
      <c r="H13" s="1"/>
      <c r="I13" s="1"/>
      <c r="J13" s="1"/>
      <c r="K13" s="1"/>
      <c r="L13" s="2"/>
    </row>
    <row r="14" spans="1:12" ht="12.75">
      <c r="A14" s="1"/>
      <c r="B14" s="1"/>
      <c r="C14" s="44" t="s">
        <v>3</v>
      </c>
      <c r="D14" s="44"/>
      <c r="E14" s="44"/>
      <c r="F14" s="39"/>
      <c r="G14" s="40"/>
      <c r="H14" s="43" t="s">
        <v>5</v>
      </c>
      <c r="I14" s="1"/>
      <c r="J14" s="1"/>
      <c r="K14" s="1"/>
      <c r="L14" s="2"/>
    </row>
    <row r="15" spans="1:12" ht="13.5" thickBot="1">
      <c r="A15" s="1"/>
      <c r="B15" s="1"/>
      <c r="C15" s="44"/>
      <c r="D15" s="44"/>
      <c r="E15" s="44"/>
      <c r="F15" s="41"/>
      <c r="G15" s="42"/>
      <c r="H15" s="43"/>
      <c r="I15" s="1"/>
      <c r="J15" s="1"/>
      <c r="K15" s="1"/>
      <c r="L15" s="2"/>
    </row>
    <row r="16" spans="1:12" ht="24" thickBot="1">
      <c r="A16" s="1"/>
      <c r="B16" s="1"/>
      <c r="C16" s="4"/>
      <c r="D16" s="4"/>
      <c r="E16" s="4"/>
      <c r="F16" s="4"/>
      <c r="G16" s="4"/>
      <c r="H16" s="1"/>
      <c r="I16" s="1"/>
      <c r="J16" s="1"/>
      <c r="K16" s="1"/>
      <c r="L16" s="2"/>
    </row>
    <row r="17" spans="1:12" ht="12.75">
      <c r="A17" s="1"/>
      <c r="B17" s="1"/>
      <c r="C17" s="44" t="b">
        <v>1</v>
      </c>
      <c r="D17" s="44"/>
      <c r="E17" s="44"/>
      <c r="F17" s="39"/>
      <c r="G17" s="40"/>
      <c r="H17" s="43" t="s">
        <v>5</v>
      </c>
      <c r="I17" s="1"/>
      <c r="J17" s="1"/>
      <c r="K17" s="1"/>
      <c r="L17" s="2"/>
    </row>
    <row r="18" spans="1:12" ht="13.5" thickBot="1">
      <c r="A18" s="1"/>
      <c r="B18" s="1"/>
      <c r="C18" s="44"/>
      <c r="D18" s="44"/>
      <c r="E18" s="44"/>
      <c r="F18" s="41"/>
      <c r="G18" s="42"/>
      <c r="H18" s="43"/>
      <c r="I18" s="1"/>
      <c r="J18" s="1"/>
      <c r="K18" s="1"/>
      <c r="L18" s="2"/>
    </row>
    <row r="19" spans="1:12" ht="24" thickBot="1">
      <c r="A19" s="1"/>
      <c r="B19" s="1"/>
      <c r="C19" s="4"/>
      <c r="D19" s="4"/>
      <c r="E19" s="4"/>
      <c r="F19" s="4"/>
      <c r="G19" s="4"/>
      <c r="H19" s="1"/>
      <c r="I19" s="1"/>
      <c r="J19" s="1"/>
      <c r="K19" s="1"/>
      <c r="L19" s="2"/>
    </row>
    <row r="20" spans="1:12" ht="12.75">
      <c r="A20" s="1"/>
      <c r="B20" s="1"/>
      <c r="C20" s="44" t="s">
        <v>2</v>
      </c>
      <c r="D20" s="44"/>
      <c r="E20" s="44"/>
      <c r="F20" s="39"/>
      <c r="G20" s="40"/>
      <c r="H20" s="43" t="s">
        <v>5</v>
      </c>
      <c r="I20" s="1"/>
      <c r="J20" s="1"/>
      <c r="K20" s="1"/>
      <c r="L20" s="2"/>
    </row>
    <row r="21" spans="1:12" ht="13.5" thickBot="1">
      <c r="A21" s="1"/>
      <c r="B21" s="1"/>
      <c r="C21" s="44"/>
      <c r="D21" s="44"/>
      <c r="E21" s="44"/>
      <c r="F21" s="41"/>
      <c r="G21" s="42"/>
      <c r="H21" s="43"/>
      <c r="I21" s="1"/>
      <c r="J21" s="1"/>
      <c r="K21" s="1"/>
      <c r="L21" s="2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77" t="s">
        <v>32</v>
      </c>
      <c r="K22" s="78"/>
      <c r="L22" s="79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80"/>
      <c r="K23" s="81"/>
      <c r="L23" s="82"/>
    </row>
    <row r="24" spans="1:12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</row>
    <row r="25" spans="1:12" ht="12.75">
      <c r="A25" s="1"/>
      <c r="B25" s="1"/>
      <c r="C25" s="56" t="s">
        <v>7</v>
      </c>
      <c r="D25" s="57"/>
      <c r="E25" s="58"/>
      <c r="F25" s="56">
        <f>F11+F14+F17+F20</f>
        <v>0</v>
      </c>
      <c r="G25" s="58"/>
      <c r="H25" s="62" t="s">
        <v>5</v>
      </c>
      <c r="I25" s="1"/>
      <c r="J25" s="45" t="s">
        <v>23</v>
      </c>
      <c r="K25" s="47" t="e">
        <f>F20/F11</f>
        <v>#DIV/0!</v>
      </c>
      <c r="L25" s="2"/>
    </row>
    <row r="26" spans="1:12" ht="13.5" thickBot="1">
      <c r="A26" s="1"/>
      <c r="B26" s="1"/>
      <c r="C26" s="59"/>
      <c r="D26" s="60"/>
      <c r="E26" s="61"/>
      <c r="F26" s="59"/>
      <c r="G26" s="61"/>
      <c r="H26" s="63"/>
      <c r="I26" s="1"/>
      <c r="J26" s="46"/>
      <c r="K26" s="48"/>
      <c r="L26" s="2"/>
    </row>
    <row r="27" spans="1:12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2" ht="12.75">
      <c r="A28" s="1"/>
      <c r="B28" s="1"/>
      <c r="C28" s="64" t="s">
        <v>9</v>
      </c>
      <c r="D28" s="64"/>
      <c r="E28" s="64"/>
      <c r="F28" s="64"/>
      <c r="G28" s="64"/>
      <c r="H28" s="64"/>
      <c r="I28" s="1"/>
      <c r="J28" s="50" t="s">
        <v>26</v>
      </c>
      <c r="K28" s="51"/>
      <c r="L28" s="52"/>
    </row>
    <row r="29" spans="1:12" ht="13.5" thickBot="1">
      <c r="A29" s="3"/>
      <c r="B29" s="3"/>
      <c r="C29" s="3"/>
      <c r="D29" s="3"/>
      <c r="E29" s="3"/>
      <c r="F29" s="3"/>
      <c r="G29" s="3"/>
      <c r="H29" s="3"/>
      <c r="I29" s="3"/>
      <c r="J29" s="53"/>
      <c r="K29" s="54"/>
      <c r="L29" s="55"/>
    </row>
  </sheetData>
  <sheetProtection/>
  <mergeCells count="28">
    <mergeCell ref="J8:L9"/>
    <mergeCell ref="J11:J12"/>
    <mergeCell ref="K11:K12"/>
    <mergeCell ref="L11:L12"/>
    <mergeCell ref="J22:L23"/>
    <mergeCell ref="J25:J26"/>
    <mergeCell ref="K25:K26"/>
    <mergeCell ref="C3:K6"/>
    <mergeCell ref="J28:L29"/>
    <mergeCell ref="C25:E26"/>
    <mergeCell ref="F25:G26"/>
    <mergeCell ref="H25:H26"/>
    <mergeCell ref="C28:H28"/>
    <mergeCell ref="C17:E18"/>
    <mergeCell ref="F17:G18"/>
    <mergeCell ref="C14:E15"/>
    <mergeCell ref="F14:G15"/>
    <mergeCell ref="H14:H15"/>
    <mergeCell ref="H17:H18"/>
    <mergeCell ref="C20:E21"/>
    <mergeCell ref="F20:G21"/>
    <mergeCell ref="H20:H21"/>
    <mergeCell ref="C8:E9"/>
    <mergeCell ref="F8:G9"/>
    <mergeCell ref="H8:H9"/>
    <mergeCell ref="C11:E12"/>
    <mergeCell ref="F11:G12"/>
    <mergeCell ref="H11:H12"/>
  </mergeCells>
  <hyperlinks>
    <hyperlink ref="J28:L29" location="Forside!A1" display="Tilbage til forsiden"/>
    <hyperlink ref="J22:L23" location="TEORI!A1" display="Gå til beton-teori"/>
  </hyperlinks>
  <printOptions/>
  <pageMargins left="0.75" right="0.75" top="1" bottom="1" header="0" footer="0"/>
  <pageSetup horizontalDpi="300" verticalDpi="3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0">
      <selection activeCell="F39" sqref="F39"/>
    </sheetView>
  </sheetViews>
  <sheetFormatPr defaultColWidth="9.140625" defaultRowHeight="12.75"/>
  <sheetData>
    <row r="2" spans="1:12" ht="12.75">
      <c r="A2" s="105" t="s">
        <v>27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2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3:11" ht="12.75" customHeight="1">
      <c r="C4" s="12"/>
      <c r="D4" s="12"/>
      <c r="E4" s="12"/>
      <c r="F4" s="12"/>
      <c r="G4" s="12"/>
      <c r="H4" s="12"/>
      <c r="I4" s="12"/>
      <c r="J4" s="12"/>
      <c r="K4" s="12"/>
    </row>
    <row r="5" spans="2:11" ht="12.75" customHeight="1">
      <c r="B5" s="106" t="s">
        <v>33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1" ht="12.75" customHeight="1">
      <c r="B6" s="107" t="s">
        <v>40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2:11" ht="12.75" customHeight="1">
      <c r="B7" s="107" t="s">
        <v>86</v>
      </c>
      <c r="C7" s="107"/>
      <c r="D7" s="107"/>
      <c r="E7" s="107"/>
      <c r="F7" s="107"/>
      <c r="G7" s="107"/>
      <c r="H7" s="107"/>
      <c r="I7" s="107"/>
      <c r="J7" s="107"/>
      <c r="K7" s="107"/>
    </row>
    <row r="8" spans="3:11" ht="12.75" customHeight="1" thickBot="1">
      <c r="C8" s="12"/>
      <c r="D8" s="12"/>
      <c r="E8" s="12"/>
      <c r="F8" s="12"/>
      <c r="G8" s="12"/>
      <c r="H8" s="12"/>
      <c r="I8" s="12"/>
      <c r="J8" s="12"/>
      <c r="K8" s="12"/>
    </row>
    <row r="9" spans="2:13" ht="12.75">
      <c r="B9" s="50" t="s">
        <v>38</v>
      </c>
      <c r="C9" s="51"/>
      <c r="D9" s="52"/>
      <c r="E9" s="17"/>
      <c r="F9" s="17"/>
      <c r="G9" s="17"/>
      <c r="H9" s="17"/>
      <c r="I9" s="17"/>
      <c r="J9" s="17"/>
      <c r="K9" s="17"/>
      <c r="L9" s="17"/>
      <c r="M9" s="17"/>
    </row>
    <row r="10" spans="2:13" ht="12.75">
      <c r="B10" s="108"/>
      <c r="C10" s="109"/>
      <c r="D10" s="110"/>
      <c r="E10" s="17"/>
      <c r="F10" s="17"/>
      <c r="G10" s="17"/>
      <c r="H10" s="17"/>
      <c r="I10" s="17"/>
      <c r="J10" s="17"/>
      <c r="K10" s="17"/>
      <c r="L10" s="17"/>
      <c r="M10" s="17"/>
    </row>
    <row r="11" spans="2:13" ht="13.5" thickBot="1">
      <c r="B11" s="53"/>
      <c r="C11" s="54"/>
      <c r="D11" s="55"/>
      <c r="E11" s="17"/>
      <c r="F11" s="17"/>
      <c r="G11" s="17"/>
      <c r="H11" s="17"/>
      <c r="I11" s="17"/>
      <c r="J11" s="17"/>
      <c r="K11" s="17"/>
      <c r="L11" s="17"/>
      <c r="M11" s="17"/>
    </row>
    <row r="12" spans="2:4" ht="12.75">
      <c r="B12" s="50" t="s">
        <v>34</v>
      </c>
      <c r="C12" s="51"/>
      <c r="D12" s="52"/>
    </row>
    <row r="13" spans="2:13" ht="12.75">
      <c r="B13" s="108"/>
      <c r="C13" s="109"/>
      <c r="D13" s="110"/>
      <c r="E13" s="5"/>
      <c r="F13" s="5"/>
      <c r="G13" s="5"/>
      <c r="H13" s="5"/>
      <c r="I13" s="5"/>
      <c r="J13" s="5"/>
      <c r="K13" s="16"/>
      <c r="L13" s="5"/>
      <c r="M13" s="5"/>
    </row>
    <row r="14" spans="2:11" ht="13.5" thickBot="1">
      <c r="B14" s="53"/>
      <c r="C14" s="54"/>
      <c r="D14" s="55"/>
      <c r="K14" s="1"/>
    </row>
    <row r="15" spans="2:4" ht="12.75">
      <c r="B15" s="50" t="s">
        <v>35</v>
      </c>
      <c r="C15" s="51"/>
      <c r="D15" s="52"/>
    </row>
    <row r="16" spans="2:4" ht="12.75">
      <c r="B16" s="108"/>
      <c r="C16" s="109"/>
      <c r="D16" s="110"/>
    </row>
    <row r="17" spans="2:4" ht="13.5" thickBot="1">
      <c r="B17" s="53"/>
      <c r="C17" s="54"/>
      <c r="D17" s="55"/>
    </row>
    <row r="18" spans="2:4" ht="12.75">
      <c r="B18" s="50" t="s">
        <v>36</v>
      </c>
      <c r="C18" s="51"/>
      <c r="D18" s="52"/>
    </row>
    <row r="19" spans="2:4" ht="12.75">
      <c r="B19" s="108"/>
      <c r="C19" s="109"/>
      <c r="D19" s="110"/>
    </row>
    <row r="20" spans="2:4" ht="13.5" thickBot="1">
      <c r="B20" s="53"/>
      <c r="C20" s="54"/>
      <c r="D20" s="55"/>
    </row>
    <row r="21" spans="2:4" ht="12.75">
      <c r="B21" s="50" t="s">
        <v>37</v>
      </c>
      <c r="C21" s="51"/>
      <c r="D21" s="52"/>
    </row>
    <row r="22" spans="2:4" ht="12.75">
      <c r="B22" s="108"/>
      <c r="C22" s="109"/>
      <c r="D22" s="110"/>
    </row>
    <row r="23" spans="2:4" ht="13.5" thickBot="1">
      <c r="B23" s="53"/>
      <c r="C23" s="54"/>
      <c r="D23" s="55"/>
    </row>
    <row r="24" spans="2:13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2.75">
      <c r="B25" s="107" t="s">
        <v>88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</row>
    <row r="26" spans="2:13" ht="12.75">
      <c r="B26" s="107" t="s">
        <v>25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27" ht="13.5" thickBot="1"/>
    <row r="28" spans="8:10" ht="12.75">
      <c r="H28" s="50" t="s">
        <v>26</v>
      </c>
      <c r="I28" s="51"/>
      <c r="J28" s="52"/>
    </row>
    <row r="29" spans="8:10" ht="13.5" thickBot="1">
      <c r="H29" s="53"/>
      <c r="I29" s="54"/>
      <c r="J29" s="55"/>
    </row>
    <row r="31" spans="2:13" ht="12.75">
      <c r="B31" s="111" t="s">
        <v>85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</row>
    <row r="32" spans="2:13" ht="12.75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</row>
  </sheetData>
  <sheetProtection/>
  <mergeCells count="13">
    <mergeCell ref="B31:M32"/>
    <mergeCell ref="B9:D11"/>
    <mergeCell ref="H28:J29"/>
    <mergeCell ref="B25:M25"/>
    <mergeCell ref="B26:M26"/>
    <mergeCell ref="B12:D14"/>
    <mergeCell ref="B15:D17"/>
    <mergeCell ref="A2:L3"/>
    <mergeCell ref="B5:K5"/>
    <mergeCell ref="B6:K6"/>
    <mergeCell ref="B7:K7"/>
    <mergeCell ref="B18:D20"/>
    <mergeCell ref="B21:D23"/>
  </mergeCells>
  <hyperlinks>
    <hyperlink ref="H28:J29" location="Forside!A1" display="Tilbage til forsiden"/>
    <hyperlink ref="B9:D11" location="Uarmeret!A1" display="UARMERET  PASSIVT"/>
    <hyperlink ref="B12:D14" location="Passivt!A1" display="PASSIV"/>
    <hyperlink ref="B15:D17" location="Moderat!A1" display="MODERAT"/>
    <hyperlink ref="B18:D20" location="Aggressivt!A1" display="AGGRESSIV"/>
    <hyperlink ref="B21:D23" location="'Ekstra aggressivt'!A1" display="EKSTRA AGGRESSIVT"/>
  </hyperlinks>
  <printOptions/>
  <pageMargins left="0.75" right="0.75" top="1" bottom="1" header="0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K18"/>
  <sheetViews>
    <sheetView zoomScalePageLayoutView="0" workbookViewId="0" topLeftCell="A1">
      <selection activeCell="J2" sqref="J2:K4"/>
    </sheetView>
  </sheetViews>
  <sheetFormatPr defaultColWidth="9.140625" defaultRowHeight="12.75"/>
  <sheetData>
    <row r="1" ht="13.5" thickBot="1"/>
    <row r="2" spans="2:11" ht="12.75">
      <c r="B2" s="112" t="s">
        <v>41</v>
      </c>
      <c r="C2" s="113"/>
      <c r="D2" s="113"/>
      <c r="E2" s="113"/>
      <c r="F2" s="113"/>
      <c r="G2" s="113"/>
      <c r="H2" s="113"/>
      <c r="I2" s="114"/>
      <c r="J2" s="50" t="s">
        <v>46</v>
      </c>
      <c r="K2" s="52"/>
    </row>
    <row r="3" spans="2:11" ht="12.75">
      <c r="B3" s="115"/>
      <c r="C3" s="116"/>
      <c r="D3" s="116"/>
      <c r="E3" s="116"/>
      <c r="F3" s="116"/>
      <c r="G3" s="116"/>
      <c r="H3" s="116"/>
      <c r="I3" s="117"/>
      <c r="J3" s="108"/>
      <c r="K3" s="110"/>
    </row>
    <row r="4" spans="2:11" ht="13.5" thickBot="1">
      <c r="B4" s="118"/>
      <c r="C4" s="119"/>
      <c r="D4" s="119"/>
      <c r="E4" s="119"/>
      <c r="F4" s="119"/>
      <c r="G4" s="119"/>
      <c r="H4" s="119"/>
      <c r="I4" s="120"/>
      <c r="J4" s="53"/>
      <c r="K4" s="55"/>
    </row>
    <row r="10" spans="3:10" ht="12.75">
      <c r="C10" s="19" t="s">
        <v>74</v>
      </c>
      <c r="D10" s="20"/>
      <c r="E10" s="20"/>
      <c r="F10" s="20"/>
      <c r="G10" s="20"/>
      <c r="H10" s="78" t="s">
        <v>80</v>
      </c>
      <c r="I10" s="78"/>
      <c r="J10" s="79"/>
    </row>
    <row r="11" spans="3:10" ht="12.75">
      <c r="C11" s="21" t="s">
        <v>75</v>
      </c>
      <c r="D11" s="22"/>
      <c r="E11" s="22"/>
      <c r="F11" s="22"/>
      <c r="G11" s="22"/>
      <c r="H11" s="109"/>
      <c r="I11" s="109"/>
      <c r="J11" s="121"/>
    </row>
    <row r="12" spans="3:10" ht="12.75">
      <c r="C12" s="23" t="s">
        <v>76</v>
      </c>
      <c r="D12" s="24"/>
      <c r="E12" s="24"/>
      <c r="F12" s="24"/>
      <c r="G12" s="24"/>
      <c r="H12" s="81"/>
      <c r="I12" s="81"/>
      <c r="J12" s="82"/>
    </row>
    <row r="16" spans="3:10" ht="12.75">
      <c r="C16" s="19" t="s">
        <v>78</v>
      </c>
      <c r="D16" s="20"/>
      <c r="E16" s="20"/>
      <c r="F16" s="20"/>
      <c r="G16" s="20"/>
      <c r="H16" s="78" t="s">
        <v>77</v>
      </c>
      <c r="I16" s="78"/>
      <c r="J16" s="79"/>
    </row>
    <row r="17" spans="3:10" ht="12.75">
      <c r="C17" s="21" t="s">
        <v>79</v>
      </c>
      <c r="D17" s="22"/>
      <c r="E17" s="22"/>
      <c r="F17" s="22"/>
      <c r="G17" s="22"/>
      <c r="H17" s="109"/>
      <c r="I17" s="109"/>
      <c r="J17" s="121"/>
    </row>
    <row r="18" spans="3:10" ht="12.75">
      <c r="C18" s="23" t="s">
        <v>87</v>
      </c>
      <c r="D18" s="24"/>
      <c r="E18" s="24"/>
      <c r="F18" s="24"/>
      <c r="G18" s="24"/>
      <c r="H18" s="81"/>
      <c r="I18" s="81"/>
      <c r="J18" s="82"/>
    </row>
  </sheetData>
  <sheetProtection/>
  <mergeCells count="4">
    <mergeCell ref="B2:I4"/>
    <mergeCell ref="J2:K4"/>
    <mergeCell ref="H10:J12"/>
    <mergeCell ref="H16:J18"/>
  </mergeCells>
  <hyperlinks>
    <hyperlink ref="J2:K4" location="TEORI!A1" display="Tilbage til teorisiden"/>
    <hyperlink ref="H16:J18" location="'BETON 8'!A1" display="Styrkeklasse 8"/>
    <hyperlink ref="H10:J12" location="'BETON 12'!A1" display="Styrkeklasse 12"/>
  </hyperlinks>
  <printOptions/>
  <pageMargins left="0.75" right="0.75" top="1" bottom="1" header="0" footer="0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K12"/>
  <sheetViews>
    <sheetView zoomScalePageLayoutView="0" workbookViewId="0" topLeftCell="A1">
      <selection activeCell="J2" sqref="J2:K4"/>
    </sheetView>
  </sheetViews>
  <sheetFormatPr defaultColWidth="9.140625" defaultRowHeight="12.75"/>
  <sheetData>
    <row r="1" ht="13.5" thickBot="1"/>
    <row r="2" spans="2:11" ht="12.75">
      <c r="B2" s="112" t="s">
        <v>45</v>
      </c>
      <c r="C2" s="113"/>
      <c r="D2" s="113"/>
      <c r="E2" s="113"/>
      <c r="F2" s="113"/>
      <c r="G2" s="113"/>
      <c r="H2" s="113"/>
      <c r="I2" s="114"/>
      <c r="J2" s="50" t="s">
        <v>46</v>
      </c>
      <c r="K2" s="52"/>
    </row>
    <row r="3" spans="2:11" ht="12.75">
      <c r="B3" s="115"/>
      <c r="C3" s="116"/>
      <c r="D3" s="116"/>
      <c r="E3" s="116"/>
      <c r="F3" s="116"/>
      <c r="G3" s="116"/>
      <c r="H3" s="116"/>
      <c r="I3" s="117"/>
      <c r="J3" s="108"/>
      <c r="K3" s="110"/>
    </row>
    <row r="4" spans="2:11" ht="13.5" thickBot="1">
      <c r="B4" s="118"/>
      <c r="C4" s="119"/>
      <c r="D4" s="119"/>
      <c r="E4" s="119"/>
      <c r="F4" s="119"/>
      <c r="G4" s="119"/>
      <c r="H4" s="119"/>
      <c r="I4" s="120"/>
      <c r="J4" s="53"/>
      <c r="K4" s="55"/>
    </row>
    <row r="10" spans="3:10" ht="12.75">
      <c r="C10" s="19" t="s">
        <v>71</v>
      </c>
      <c r="D10" s="20"/>
      <c r="E10" s="20"/>
      <c r="F10" s="20"/>
      <c r="G10" s="20"/>
      <c r="H10" s="78" t="s">
        <v>81</v>
      </c>
      <c r="I10" s="78"/>
      <c r="J10" s="79"/>
    </row>
    <row r="11" spans="3:10" ht="12.75">
      <c r="C11" s="21" t="s">
        <v>72</v>
      </c>
      <c r="D11" s="22"/>
      <c r="E11" s="22"/>
      <c r="F11" s="22"/>
      <c r="G11" s="22"/>
      <c r="H11" s="109"/>
      <c r="I11" s="109"/>
      <c r="J11" s="121"/>
    </row>
    <row r="12" spans="3:10" ht="12.75">
      <c r="C12" s="23" t="s">
        <v>73</v>
      </c>
      <c r="D12" s="24"/>
      <c r="E12" s="24"/>
      <c r="F12" s="24"/>
      <c r="G12" s="24"/>
      <c r="H12" s="81"/>
      <c r="I12" s="81"/>
      <c r="J12" s="82"/>
    </row>
  </sheetData>
  <sheetProtection/>
  <mergeCells count="3">
    <mergeCell ref="B2:I4"/>
    <mergeCell ref="J2:K4"/>
    <mergeCell ref="H10:J12"/>
  </mergeCells>
  <hyperlinks>
    <hyperlink ref="J2:K4" location="TEORI!A1" display="Tilbage til teorisiden"/>
    <hyperlink ref="H10:J12" location="'BETON 20'!A1" display="Styrkeklasse 20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K18"/>
  <sheetViews>
    <sheetView zoomScalePageLayoutView="0" workbookViewId="0" topLeftCell="A1">
      <selection activeCell="J2" sqref="J2:K4"/>
    </sheetView>
  </sheetViews>
  <sheetFormatPr defaultColWidth="9.140625" defaultRowHeight="12.75"/>
  <sheetData>
    <row r="1" ht="13.5" thickBot="1"/>
    <row r="2" spans="2:11" ht="12.75">
      <c r="B2" s="112" t="s">
        <v>44</v>
      </c>
      <c r="C2" s="113"/>
      <c r="D2" s="113"/>
      <c r="E2" s="113"/>
      <c r="F2" s="113"/>
      <c r="G2" s="113"/>
      <c r="H2" s="113"/>
      <c r="I2" s="114"/>
      <c r="J2" s="50" t="s">
        <v>46</v>
      </c>
      <c r="K2" s="52"/>
    </row>
    <row r="3" spans="2:11" ht="12.75">
      <c r="B3" s="115"/>
      <c r="C3" s="116"/>
      <c r="D3" s="116"/>
      <c r="E3" s="116"/>
      <c r="F3" s="116"/>
      <c r="G3" s="116"/>
      <c r="H3" s="116"/>
      <c r="I3" s="117"/>
      <c r="J3" s="108"/>
      <c r="K3" s="110"/>
    </row>
    <row r="4" spans="2:11" ht="13.5" thickBot="1">
      <c r="B4" s="118"/>
      <c r="C4" s="119"/>
      <c r="D4" s="119"/>
      <c r="E4" s="119"/>
      <c r="F4" s="119"/>
      <c r="G4" s="119"/>
      <c r="H4" s="119"/>
      <c r="I4" s="120"/>
      <c r="J4" s="53"/>
      <c r="K4" s="55"/>
    </row>
    <row r="10" spans="3:10" ht="12.75">
      <c r="C10" s="19" t="s">
        <v>54</v>
      </c>
      <c r="D10" s="20"/>
      <c r="E10" s="20"/>
      <c r="F10" s="20"/>
      <c r="G10" s="20"/>
      <c r="H10" s="78" t="s">
        <v>82</v>
      </c>
      <c r="I10" s="78"/>
      <c r="J10" s="79"/>
    </row>
    <row r="11" spans="3:10" ht="12.75">
      <c r="C11" s="21" t="s">
        <v>63</v>
      </c>
      <c r="D11" s="22"/>
      <c r="E11" s="22"/>
      <c r="F11" s="22"/>
      <c r="G11" s="22"/>
      <c r="H11" s="109"/>
      <c r="I11" s="109"/>
      <c r="J11" s="121"/>
    </row>
    <row r="12" spans="3:10" ht="12.75">
      <c r="C12" s="21" t="s">
        <v>64</v>
      </c>
      <c r="D12" s="22"/>
      <c r="E12" s="22"/>
      <c r="F12" s="22"/>
      <c r="G12" s="22"/>
      <c r="H12" s="109"/>
      <c r="I12" s="109"/>
      <c r="J12" s="121"/>
    </row>
    <row r="13" spans="3:10" ht="12.75">
      <c r="C13" s="21" t="s">
        <v>65</v>
      </c>
      <c r="D13" s="22"/>
      <c r="E13" s="22"/>
      <c r="F13" s="22"/>
      <c r="G13" s="22"/>
      <c r="H13" s="109"/>
      <c r="I13" s="109"/>
      <c r="J13" s="121"/>
    </row>
    <row r="14" spans="3:10" ht="12.75">
      <c r="C14" s="21" t="s">
        <v>66</v>
      </c>
      <c r="D14" s="22"/>
      <c r="E14" s="22"/>
      <c r="F14" s="22"/>
      <c r="G14" s="22"/>
      <c r="H14" s="109"/>
      <c r="I14" s="109"/>
      <c r="J14" s="121"/>
    </row>
    <row r="15" spans="3:10" ht="12.75">
      <c r="C15" s="21" t="s">
        <v>67</v>
      </c>
      <c r="D15" s="22"/>
      <c r="E15" s="22"/>
      <c r="F15" s="22"/>
      <c r="G15" s="22"/>
      <c r="H15" s="109"/>
      <c r="I15" s="109"/>
      <c r="J15" s="121"/>
    </row>
    <row r="16" spans="3:10" ht="12.75">
      <c r="C16" s="21" t="s">
        <v>68</v>
      </c>
      <c r="D16" s="22"/>
      <c r="E16" s="22"/>
      <c r="F16" s="22"/>
      <c r="G16" s="22"/>
      <c r="H16" s="109"/>
      <c r="I16" s="109"/>
      <c r="J16" s="121"/>
    </row>
    <row r="17" spans="3:10" ht="12.75">
      <c r="C17" s="21" t="s">
        <v>69</v>
      </c>
      <c r="D17" s="22"/>
      <c r="E17" s="22"/>
      <c r="F17" s="22"/>
      <c r="G17" s="22"/>
      <c r="H17" s="109"/>
      <c r="I17" s="109"/>
      <c r="J17" s="121"/>
    </row>
    <row r="18" spans="3:10" ht="12.75">
      <c r="C18" s="23" t="s">
        <v>70</v>
      </c>
      <c r="D18" s="24"/>
      <c r="E18" s="24"/>
      <c r="F18" s="24"/>
      <c r="G18" s="24"/>
      <c r="H18" s="81"/>
      <c r="I18" s="81"/>
      <c r="J18" s="82"/>
    </row>
  </sheetData>
  <sheetProtection/>
  <mergeCells count="3">
    <mergeCell ref="B2:I4"/>
    <mergeCell ref="J2:K4"/>
    <mergeCell ref="H10:J18"/>
  </mergeCells>
  <hyperlinks>
    <hyperlink ref="J2:K4" location="TEORI!A1" display="Tilbage til teorisiden"/>
    <hyperlink ref="H10:J18" location="'BETON 25'!A1" display="Styrkeklasse 25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K19"/>
  <sheetViews>
    <sheetView zoomScalePageLayoutView="0" workbookViewId="0" topLeftCell="A1">
      <selection activeCell="I10" sqref="I10:K19"/>
    </sheetView>
  </sheetViews>
  <sheetFormatPr defaultColWidth="9.140625" defaultRowHeight="12.75"/>
  <sheetData>
    <row r="1" ht="13.5" thickBot="1"/>
    <row r="2" spans="2:11" ht="12.75">
      <c r="B2" s="112" t="s">
        <v>43</v>
      </c>
      <c r="C2" s="113"/>
      <c r="D2" s="113"/>
      <c r="E2" s="113"/>
      <c r="F2" s="113"/>
      <c r="G2" s="113"/>
      <c r="H2" s="113"/>
      <c r="I2" s="114"/>
      <c r="J2" s="50" t="s">
        <v>46</v>
      </c>
      <c r="K2" s="52"/>
    </row>
    <row r="3" spans="2:11" ht="12.75">
      <c r="B3" s="115"/>
      <c r="C3" s="116"/>
      <c r="D3" s="116"/>
      <c r="E3" s="116"/>
      <c r="F3" s="116"/>
      <c r="G3" s="116"/>
      <c r="H3" s="116"/>
      <c r="I3" s="117"/>
      <c r="J3" s="108"/>
      <c r="K3" s="110"/>
    </row>
    <row r="4" spans="2:11" ht="13.5" thickBot="1">
      <c r="B4" s="118"/>
      <c r="C4" s="119"/>
      <c r="D4" s="119"/>
      <c r="E4" s="119"/>
      <c r="F4" s="119"/>
      <c r="G4" s="119"/>
      <c r="H4" s="119"/>
      <c r="I4" s="120"/>
      <c r="J4" s="53"/>
      <c r="K4" s="55"/>
    </row>
    <row r="6" ht="12.75">
      <c r="C6" s="18"/>
    </row>
    <row r="7" ht="12.75">
      <c r="C7" s="18"/>
    </row>
    <row r="8" ht="12.75">
      <c r="C8" s="18"/>
    </row>
    <row r="9" ht="12.75">
      <c r="C9" s="18"/>
    </row>
    <row r="10" spans="3:11" ht="12.75">
      <c r="C10" s="19" t="s">
        <v>53</v>
      </c>
      <c r="D10" s="20"/>
      <c r="E10" s="20"/>
      <c r="F10" s="20"/>
      <c r="G10" s="20"/>
      <c r="H10" s="20"/>
      <c r="I10" s="78" t="s">
        <v>83</v>
      </c>
      <c r="J10" s="78"/>
      <c r="K10" s="79"/>
    </row>
    <row r="11" spans="3:11" ht="12.75">
      <c r="C11" s="21" t="s">
        <v>54</v>
      </c>
      <c r="D11" s="22"/>
      <c r="E11" s="22"/>
      <c r="F11" s="22"/>
      <c r="G11" s="22"/>
      <c r="H11" s="22"/>
      <c r="I11" s="109"/>
      <c r="J11" s="109"/>
      <c r="K11" s="121"/>
    </row>
    <row r="12" spans="3:11" ht="12.75">
      <c r="C12" s="21" t="s">
        <v>55</v>
      </c>
      <c r="D12" s="22"/>
      <c r="E12" s="22"/>
      <c r="F12" s="22"/>
      <c r="G12" s="22"/>
      <c r="H12" s="22"/>
      <c r="I12" s="109"/>
      <c r="J12" s="109"/>
      <c r="K12" s="121"/>
    </row>
    <row r="13" spans="3:11" ht="12.75">
      <c r="C13" s="21" t="s">
        <v>56</v>
      </c>
      <c r="D13" s="22"/>
      <c r="E13" s="22"/>
      <c r="F13" s="22"/>
      <c r="G13" s="22"/>
      <c r="H13" s="22"/>
      <c r="I13" s="109"/>
      <c r="J13" s="109"/>
      <c r="K13" s="121"/>
    </row>
    <row r="14" spans="3:11" ht="12.75">
      <c r="C14" s="21" t="s">
        <v>57</v>
      </c>
      <c r="D14" s="22"/>
      <c r="E14" s="22"/>
      <c r="F14" s="22"/>
      <c r="G14" s="22"/>
      <c r="H14" s="22"/>
      <c r="I14" s="109"/>
      <c r="J14" s="109"/>
      <c r="K14" s="121"/>
    </row>
    <row r="15" spans="3:11" ht="12.75">
      <c r="C15" s="21" t="s">
        <v>58</v>
      </c>
      <c r="D15" s="22"/>
      <c r="E15" s="22"/>
      <c r="F15" s="22"/>
      <c r="G15" s="22"/>
      <c r="H15" s="22"/>
      <c r="I15" s="109"/>
      <c r="J15" s="109"/>
      <c r="K15" s="121"/>
    </row>
    <row r="16" spans="3:11" ht="12.75">
      <c r="C16" s="21" t="s">
        <v>59</v>
      </c>
      <c r="D16" s="22"/>
      <c r="E16" s="22"/>
      <c r="F16" s="22"/>
      <c r="G16" s="22"/>
      <c r="H16" s="22"/>
      <c r="I16" s="109"/>
      <c r="J16" s="109"/>
      <c r="K16" s="121"/>
    </row>
    <row r="17" spans="3:11" ht="12.75">
      <c r="C17" s="21" t="s">
        <v>60</v>
      </c>
      <c r="D17" s="22"/>
      <c r="E17" s="22"/>
      <c r="F17" s="22"/>
      <c r="G17" s="22"/>
      <c r="H17" s="22"/>
      <c r="I17" s="109"/>
      <c r="J17" s="109"/>
      <c r="K17" s="121"/>
    </row>
    <row r="18" spans="3:11" ht="12.75">
      <c r="C18" s="21" t="s">
        <v>61</v>
      </c>
      <c r="D18" s="22"/>
      <c r="E18" s="22"/>
      <c r="F18" s="22"/>
      <c r="G18" s="22"/>
      <c r="H18" s="22"/>
      <c r="I18" s="109"/>
      <c r="J18" s="109"/>
      <c r="K18" s="121"/>
    </row>
    <row r="19" spans="3:11" ht="12.75">
      <c r="C19" s="23" t="s">
        <v>62</v>
      </c>
      <c r="D19" s="24"/>
      <c r="E19" s="24"/>
      <c r="F19" s="24"/>
      <c r="G19" s="24"/>
      <c r="H19" s="24"/>
      <c r="I19" s="81"/>
      <c r="J19" s="81"/>
      <c r="K19" s="82"/>
    </row>
  </sheetData>
  <sheetProtection/>
  <mergeCells count="3">
    <mergeCell ref="B2:I4"/>
    <mergeCell ref="J2:K4"/>
    <mergeCell ref="I10:K19"/>
  </mergeCells>
  <hyperlinks>
    <hyperlink ref="J2:K4" location="TEORI!A1" display="Tilbage til teorisiden"/>
    <hyperlink ref="I10:K19" location="'BETON 35'!A1" display="Styrkeklasse 35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I19" sqref="I19"/>
    </sheetView>
  </sheetViews>
  <sheetFormatPr defaultColWidth="9.140625" defaultRowHeight="12.75"/>
  <sheetData>
    <row r="1" ht="13.5" thickBot="1"/>
    <row r="2" spans="2:11" ht="12.75">
      <c r="B2" s="112" t="s">
        <v>42</v>
      </c>
      <c r="C2" s="113"/>
      <c r="D2" s="113"/>
      <c r="E2" s="113"/>
      <c r="F2" s="113"/>
      <c r="G2" s="113"/>
      <c r="H2" s="113"/>
      <c r="I2" s="114"/>
      <c r="J2" s="50" t="s">
        <v>46</v>
      </c>
      <c r="K2" s="52"/>
    </row>
    <row r="3" spans="2:11" ht="12.75">
      <c r="B3" s="115"/>
      <c r="C3" s="116"/>
      <c r="D3" s="116"/>
      <c r="E3" s="116"/>
      <c r="F3" s="116"/>
      <c r="G3" s="116"/>
      <c r="H3" s="116"/>
      <c r="I3" s="117"/>
      <c r="J3" s="108"/>
      <c r="K3" s="110"/>
    </row>
    <row r="4" spans="2:11" ht="13.5" thickBot="1">
      <c r="B4" s="118"/>
      <c r="C4" s="119"/>
      <c r="D4" s="119"/>
      <c r="E4" s="119"/>
      <c r="F4" s="119"/>
      <c r="G4" s="119"/>
      <c r="H4" s="119"/>
      <c r="I4" s="120"/>
      <c r="J4" s="53"/>
      <c r="K4" s="55"/>
    </row>
    <row r="10" spans="3:10" ht="12.75">
      <c r="C10" s="19" t="s">
        <v>47</v>
      </c>
      <c r="D10" s="20"/>
      <c r="E10" s="20"/>
      <c r="F10" s="20"/>
      <c r="G10" s="20"/>
      <c r="H10" s="78" t="s">
        <v>84</v>
      </c>
      <c r="I10" s="78"/>
      <c r="J10" s="79"/>
    </row>
    <row r="11" spans="3:10" ht="12.75">
      <c r="C11" s="21" t="s">
        <v>48</v>
      </c>
      <c r="D11" s="22"/>
      <c r="E11" s="22"/>
      <c r="F11" s="22"/>
      <c r="G11" s="22"/>
      <c r="H11" s="109"/>
      <c r="I11" s="109"/>
      <c r="J11" s="121"/>
    </row>
    <row r="12" spans="3:10" ht="12.75">
      <c r="C12" s="21" t="s">
        <v>49</v>
      </c>
      <c r="D12" s="22"/>
      <c r="E12" s="22"/>
      <c r="F12" s="22"/>
      <c r="G12" s="22"/>
      <c r="H12" s="109"/>
      <c r="I12" s="109"/>
      <c r="J12" s="121"/>
    </row>
    <row r="13" spans="3:10" ht="12.75">
      <c r="C13" s="21" t="s">
        <v>50</v>
      </c>
      <c r="D13" s="22"/>
      <c r="E13" s="22"/>
      <c r="F13" s="22"/>
      <c r="G13" s="22"/>
      <c r="H13" s="109"/>
      <c r="I13" s="109"/>
      <c r="J13" s="121"/>
    </row>
    <row r="14" spans="3:10" ht="12.75">
      <c r="C14" s="21" t="s">
        <v>51</v>
      </c>
      <c r="D14" s="22"/>
      <c r="E14" s="22"/>
      <c r="F14" s="22"/>
      <c r="G14" s="22"/>
      <c r="H14" s="109"/>
      <c r="I14" s="109"/>
      <c r="J14" s="121"/>
    </row>
    <row r="15" spans="3:10" ht="12.75">
      <c r="C15" s="23" t="s">
        <v>52</v>
      </c>
      <c r="D15" s="24"/>
      <c r="E15" s="24"/>
      <c r="F15" s="24"/>
      <c r="G15" s="24"/>
      <c r="H15" s="81"/>
      <c r="I15" s="81"/>
      <c r="J15" s="82"/>
    </row>
  </sheetData>
  <sheetProtection/>
  <mergeCells count="3">
    <mergeCell ref="B2:I4"/>
    <mergeCell ref="J2:K4"/>
    <mergeCell ref="H10:J15"/>
  </mergeCells>
  <hyperlinks>
    <hyperlink ref="J2:K4" location="TEORI!A1" display="Tilbage til teorisiden"/>
    <hyperlink ref="H10:J15" location="'BETON 40'!A1" display="Styrkeklasse 40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28" sqref="J28:L29"/>
    </sheetView>
  </sheetViews>
  <sheetFormatPr defaultColWidth="9.140625" defaultRowHeight="12.75"/>
  <cols>
    <col min="11" max="11" width="9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2.75">
      <c r="A3" s="1"/>
      <c r="B3" s="1"/>
      <c r="C3" s="49" t="s">
        <v>19</v>
      </c>
      <c r="D3" s="49"/>
      <c r="E3" s="49"/>
      <c r="F3" s="49"/>
      <c r="G3" s="49"/>
      <c r="H3" s="49"/>
      <c r="I3" s="49"/>
      <c r="J3" s="49"/>
      <c r="K3" s="49"/>
      <c r="L3" s="2"/>
    </row>
    <row r="4" spans="1:12" ht="12.75">
      <c r="A4" s="1"/>
      <c r="B4" s="1"/>
      <c r="C4" s="49"/>
      <c r="D4" s="49"/>
      <c r="E4" s="49"/>
      <c r="F4" s="49"/>
      <c r="G4" s="49"/>
      <c r="H4" s="49"/>
      <c r="I4" s="49"/>
      <c r="J4" s="49"/>
      <c r="K4" s="49"/>
      <c r="L4" s="2"/>
    </row>
    <row r="5" spans="1:12" ht="12.75">
      <c r="A5" s="1"/>
      <c r="B5" s="1"/>
      <c r="C5" s="49"/>
      <c r="D5" s="49"/>
      <c r="E5" s="49"/>
      <c r="F5" s="49"/>
      <c r="G5" s="49"/>
      <c r="H5" s="49"/>
      <c r="I5" s="49"/>
      <c r="J5" s="49"/>
      <c r="K5" s="49"/>
      <c r="L5" s="2"/>
    </row>
    <row r="6" spans="1:12" ht="12.75">
      <c r="A6" s="1"/>
      <c r="B6" s="1"/>
      <c r="C6" s="49"/>
      <c r="D6" s="49"/>
      <c r="E6" s="49"/>
      <c r="F6" s="49"/>
      <c r="G6" s="49"/>
      <c r="H6" s="49"/>
      <c r="I6" s="49"/>
      <c r="J6" s="49"/>
      <c r="K6" s="49"/>
      <c r="L6" s="2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ht="12.75">
      <c r="A8" s="1"/>
      <c r="B8" s="1"/>
      <c r="C8" s="38" t="s">
        <v>1</v>
      </c>
      <c r="D8" s="38"/>
      <c r="E8" s="38"/>
      <c r="F8" s="39"/>
      <c r="G8" s="40"/>
      <c r="H8" s="43" t="s">
        <v>6</v>
      </c>
      <c r="I8" s="1"/>
      <c r="J8" s="65" t="s">
        <v>28</v>
      </c>
      <c r="K8" s="66"/>
      <c r="L8" s="67"/>
    </row>
    <row r="9" spans="1:12" ht="13.5" thickBot="1">
      <c r="A9" s="1"/>
      <c r="B9" s="1"/>
      <c r="C9" s="38"/>
      <c r="D9" s="38"/>
      <c r="E9" s="38"/>
      <c r="F9" s="41"/>
      <c r="G9" s="42"/>
      <c r="H9" s="43"/>
      <c r="I9" s="1"/>
      <c r="J9" s="68"/>
      <c r="K9" s="69"/>
      <c r="L9" s="70"/>
    </row>
    <row r="10" spans="1:12" ht="24" thickBot="1">
      <c r="A10" s="1"/>
      <c r="B10" s="1"/>
      <c r="C10" s="4"/>
      <c r="D10" s="4"/>
      <c r="E10" s="4"/>
      <c r="F10" s="4"/>
      <c r="G10" s="4"/>
      <c r="H10" s="1"/>
      <c r="I10" s="1"/>
      <c r="J10" s="14" t="s">
        <v>29</v>
      </c>
      <c r="K10" s="13" t="s">
        <v>31</v>
      </c>
      <c r="L10" s="15" t="s">
        <v>30</v>
      </c>
    </row>
    <row r="11" spans="1:12" ht="12.75">
      <c r="A11" s="1"/>
      <c r="B11" s="1"/>
      <c r="C11" s="44" t="s">
        <v>4</v>
      </c>
      <c r="D11" s="44"/>
      <c r="E11" s="44"/>
      <c r="F11" s="39"/>
      <c r="G11" s="40"/>
      <c r="H11" s="43" t="s">
        <v>5</v>
      </c>
      <c r="I11" s="1"/>
      <c r="J11" s="71" t="e">
        <f>F11/F11</f>
        <v>#DIV/0!</v>
      </c>
      <c r="K11" s="73" t="e">
        <f>F17/F11</f>
        <v>#DIV/0!</v>
      </c>
      <c r="L11" s="75" t="e">
        <f>F14/F11</f>
        <v>#DIV/0!</v>
      </c>
    </row>
    <row r="12" spans="1:12" ht="13.5" thickBot="1">
      <c r="A12" s="1"/>
      <c r="B12" s="1"/>
      <c r="C12" s="44"/>
      <c r="D12" s="44"/>
      <c r="E12" s="44"/>
      <c r="F12" s="41"/>
      <c r="G12" s="42"/>
      <c r="H12" s="43"/>
      <c r="I12" s="1"/>
      <c r="J12" s="72"/>
      <c r="K12" s="74"/>
      <c r="L12" s="76"/>
    </row>
    <row r="13" spans="1:12" ht="24" thickBot="1">
      <c r="A13" s="1"/>
      <c r="B13" s="1"/>
      <c r="C13" s="4"/>
      <c r="D13" s="4"/>
      <c r="E13" s="4"/>
      <c r="F13" s="4"/>
      <c r="G13" s="4"/>
      <c r="H13" s="1"/>
      <c r="I13" s="1"/>
      <c r="J13" s="1"/>
      <c r="K13" s="1"/>
      <c r="L13" s="2"/>
    </row>
    <row r="14" spans="1:12" ht="12.75">
      <c r="A14" s="1"/>
      <c r="B14" s="1"/>
      <c r="C14" s="44" t="s">
        <v>3</v>
      </c>
      <c r="D14" s="44"/>
      <c r="E14" s="44"/>
      <c r="F14" s="39"/>
      <c r="G14" s="40"/>
      <c r="H14" s="43" t="s">
        <v>5</v>
      </c>
      <c r="I14" s="1"/>
      <c r="J14" s="1"/>
      <c r="K14" s="1"/>
      <c r="L14" s="2"/>
    </row>
    <row r="15" spans="1:12" ht="13.5" thickBot="1">
      <c r="A15" s="1"/>
      <c r="B15" s="1"/>
      <c r="C15" s="44"/>
      <c r="D15" s="44"/>
      <c r="E15" s="44"/>
      <c r="F15" s="41"/>
      <c r="G15" s="42"/>
      <c r="H15" s="43"/>
      <c r="I15" s="1"/>
      <c r="J15" s="1"/>
      <c r="K15" s="1"/>
      <c r="L15" s="2"/>
    </row>
    <row r="16" spans="1:12" ht="24" thickBot="1">
      <c r="A16" s="1"/>
      <c r="B16" s="1"/>
      <c r="C16" s="4"/>
      <c r="D16" s="4"/>
      <c r="E16" s="4"/>
      <c r="F16" s="4"/>
      <c r="G16" s="4"/>
      <c r="H16" s="1"/>
      <c r="I16" s="1"/>
      <c r="J16" s="1"/>
      <c r="K16" s="1"/>
      <c r="L16" s="2"/>
    </row>
    <row r="17" spans="1:12" ht="12.75">
      <c r="A17" s="1"/>
      <c r="B17" s="1"/>
      <c r="C17" s="44" t="b">
        <v>1</v>
      </c>
      <c r="D17" s="44"/>
      <c r="E17" s="44"/>
      <c r="F17" s="39"/>
      <c r="G17" s="40"/>
      <c r="H17" s="43" t="s">
        <v>5</v>
      </c>
      <c r="I17" s="1"/>
      <c r="J17" s="1"/>
      <c r="K17" s="1"/>
      <c r="L17" s="2"/>
    </row>
    <row r="18" spans="1:12" ht="13.5" thickBot="1">
      <c r="A18" s="1"/>
      <c r="B18" s="1"/>
      <c r="C18" s="44"/>
      <c r="D18" s="44"/>
      <c r="E18" s="44"/>
      <c r="F18" s="41"/>
      <c r="G18" s="42"/>
      <c r="H18" s="43"/>
      <c r="I18" s="1"/>
      <c r="J18" s="1"/>
      <c r="K18" s="1"/>
      <c r="L18" s="2"/>
    </row>
    <row r="19" spans="1:12" ht="24" thickBot="1">
      <c r="A19" s="1"/>
      <c r="B19" s="1"/>
      <c r="C19" s="4"/>
      <c r="D19" s="4"/>
      <c r="E19" s="4"/>
      <c r="F19" s="4"/>
      <c r="G19" s="4"/>
      <c r="H19" s="1"/>
      <c r="I19" s="1"/>
      <c r="J19" s="1"/>
      <c r="K19" s="1"/>
      <c r="L19" s="2"/>
    </row>
    <row r="20" spans="1:12" ht="12.75">
      <c r="A20" s="1"/>
      <c r="B20" s="1"/>
      <c r="C20" s="44" t="s">
        <v>2</v>
      </c>
      <c r="D20" s="44"/>
      <c r="E20" s="44"/>
      <c r="F20" s="39"/>
      <c r="G20" s="40"/>
      <c r="H20" s="43" t="s">
        <v>5</v>
      </c>
      <c r="I20" s="1"/>
      <c r="J20" s="1"/>
      <c r="K20" s="1"/>
      <c r="L20" s="2"/>
    </row>
    <row r="21" spans="1:12" ht="13.5" thickBot="1">
      <c r="A21" s="1"/>
      <c r="B21" s="1"/>
      <c r="C21" s="44"/>
      <c r="D21" s="44"/>
      <c r="E21" s="44"/>
      <c r="F21" s="41"/>
      <c r="G21" s="42"/>
      <c r="H21" s="43"/>
      <c r="I21" s="1"/>
      <c r="J21" s="1"/>
      <c r="K21" s="1"/>
      <c r="L21" s="2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77" t="s">
        <v>32</v>
      </c>
      <c r="K22" s="78"/>
      <c r="L22" s="79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80"/>
      <c r="K23" s="81"/>
      <c r="L23" s="82"/>
    </row>
    <row r="24" spans="1:12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</row>
    <row r="25" spans="1:12" ht="12.75" customHeight="1">
      <c r="A25" s="1"/>
      <c r="B25" s="1"/>
      <c r="C25" s="56" t="s">
        <v>7</v>
      </c>
      <c r="D25" s="57"/>
      <c r="E25" s="58"/>
      <c r="F25" s="56">
        <f>F11+F14+F17+F20</f>
        <v>0</v>
      </c>
      <c r="G25" s="58"/>
      <c r="H25" s="62" t="s">
        <v>5</v>
      </c>
      <c r="I25" s="1"/>
      <c r="J25" s="45" t="s">
        <v>23</v>
      </c>
      <c r="K25" s="47" t="e">
        <f>F20/F11</f>
        <v>#DIV/0!</v>
      </c>
      <c r="L25" s="2"/>
    </row>
    <row r="26" spans="1:12" ht="13.5" customHeight="1" thickBot="1">
      <c r="A26" s="1"/>
      <c r="B26" s="1"/>
      <c r="C26" s="59"/>
      <c r="D26" s="60"/>
      <c r="E26" s="61"/>
      <c r="F26" s="59"/>
      <c r="G26" s="61"/>
      <c r="H26" s="63"/>
      <c r="I26" s="1"/>
      <c r="J26" s="46"/>
      <c r="K26" s="48"/>
      <c r="L26" s="2"/>
    </row>
    <row r="27" spans="1:12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2" ht="12.75">
      <c r="A28" s="1"/>
      <c r="B28" s="1"/>
      <c r="C28" s="64" t="s">
        <v>9</v>
      </c>
      <c r="D28" s="64"/>
      <c r="E28" s="64"/>
      <c r="F28" s="64"/>
      <c r="G28" s="64"/>
      <c r="H28" s="64"/>
      <c r="I28" s="10"/>
      <c r="J28" s="50" t="s">
        <v>26</v>
      </c>
      <c r="K28" s="51"/>
      <c r="L28" s="52"/>
    </row>
    <row r="29" spans="1:12" ht="13.5" thickBot="1">
      <c r="A29" s="3"/>
      <c r="B29" s="3"/>
      <c r="C29" s="3"/>
      <c r="D29" s="3"/>
      <c r="E29" s="3"/>
      <c r="F29" s="3"/>
      <c r="G29" s="3"/>
      <c r="H29" s="3"/>
      <c r="I29" s="11"/>
      <c r="J29" s="53"/>
      <c r="K29" s="54"/>
      <c r="L29" s="55"/>
    </row>
  </sheetData>
  <sheetProtection/>
  <mergeCells count="28">
    <mergeCell ref="J8:L9"/>
    <mergeCell ref="J11:J12"/>
    <mergeCell ref="K11:K12"/>
    <mergeCell ref="L11:L12"/>
    <mergeCell ref="J22:L23"/>
    <mergeCell ref="J25:J26"/>
    <mergeCell ref="K25:K26"/>
    <mergeCell ref="C3:K6"/>
    <mergeCell ref="J28:L29"/>
    <mergeCell ref="C25:E26"/>
    <mergeCell ref="F25:G26"/>
    <mergeCell ref="H25:H26"/>
    <mergeCell ref="C28:H28"/>
    <mergeCell ref="C17:E18"/>
    <mergeCell ref="F17:G18"/>
    <mergeCell ref="C14:E15"/>
    <mergeCell ref="F14:G15"/>
    <mergeCell ref="H14:H15"/>
    <mergeCell ref="H17:H18"/>
    <mergeCell ref="C20:E21"/>
    <mergeCell ref="F20:G21"/>
    <mergeCell ref="H20:H21"/>
    <mergeCell ref="C8:E9"/>
    <mergeCell ref="F8:G9"/>
    <mergeCell ref="H8:H9"/>
    <mergeCell ref="C11:E12"/>
    <mergeCell ref="F11:G12"/>
    <mergeCell ref="H11:H12"/>
  </mergeCells>
  <hyperlinks>
    <hyperlink ref="J28:L29" location="Forside!A1" display="Tilbage til forsiden"/>
    <hyperlink ref="J22:L23" location="TEORI!A1" display="Gå til beton-teori"/>
  </hyperlinks>
  <printOptions/>
  <pageMargins left="0.75" right="0.75" top="1" bottom="1" header="0" footer="0"/>
  <pageSetup horizontalDpi="300" verticalDpi="3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39</v>
      </c>
    </row>
  </sheetData>
  <sheetProtection/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PageLayoutView="0" workbookViewId="0" topLeftCell="A1">
      <selection activeCell="B19" sqref="B19"/>
    </sheetView>
  </sheetViews>
  <sheetFormatPr defaultColWidth="9.140625" defaultRowHeight="12.75"/>
  <cols>
    <col min="11" max="11" width="9.5742187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2.75">
      <c r="A3" s="1"/>
      <c r="B3" s="1"/>
      <c r="C3" s="49" t="s">
        <v>0</v>
      </c>
      <c r="D3" s="49"/>
      <c r="E3" s="49"/>
      <c r="F3" s="49"/>
      <c r="G3" s="49"/>
      <c r="H3" s="49"/>
      <c r="I3" s="49"/>
      <c r="J3" s="49"/>
      <c r="K3" s="49"/>
      <c r="L3" s="2"/>
    </row>
    <row r="4" spans="1:12" ht="12.75">
      <c r="A4" s="1"/>
      <c r="B4" s="1"/>
      <c r="C4" s="49"/>
      <c r="D4" s="49"/>
      <c r="E4" s="49"/>
      <c r="F4" s="49"/>
      <c r="G4" s="49"/>
      <c r="H4" s="49"/>
      <c r="I4" s="49"/>
      <c r="J4" s="49"/>
      <c r="K4" s="49"/>
      <c r="L4" s="2"/>
    </row>
    <row r="5" spans="1:12" ht="12.75">
      <c r="A5" s="1"/>
      <c r="B5" s="1"/>
      <c r="C5" s="49"/>
      <c r="D5" s="49"/>
      <c r="E5" s="49"/>
      <c r="F5" s="49"/>
      <c r="G5" s="49"/>
      <c r="H5" s="49"/>
      <c r="I5" s="49"/>
      <c r="J5" s="49"/>
      <c r="K5" s="49"/>
      <c r="L5" s="2"/>
    </row>
    <row r="6" spans="1:12" ht="12.75">
      <c r="A6" s="1"/>
      <c r="B6" s="1"/>
      <c r="C6" s="49"/>
      <c r="D6" s="49"/>
      <c r="E6" s="49"/>
      <c r="F6" s="49"/>
      <c r="G6" s="49"/>
      <c r="H6" s="49"/>
      <c r="I6" s="49"/>
      <c r="J6" s="49"/>
      <c r="K6" s="49"/>
      <c r="L6" s="2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ht="12.75" customHeight="1">
      <c r="A8" s="1"/>
      <c r="B8" s="1"/>
      <c r="C8" s="38" t="s">
        <v>1</v>
      </c>
      <c r="D8" s="38"/>
      <c r="E8" s="38"/>
      <c r="F8" s="91">
        <v>1</v>
      </c>
      <c r="G8" s="92"/>
      <c r="H8" s="43" t="s">
        <v>6</v>
      </c>
      <c r="I8" s="1"/>
      <c r="J8" s="65" t="s">
        <v>28</v>
      </c>
      <c r="K8" s="66"/>
      <c r="L8" s="67"/>
    </row>
    <row r="9" spans="1:12" ht="13.5" customHeight="1" thickBot="1">
      <c r="A9" s="1"/>
      <c r="B9" s="1"/>
      <c r="C9" s="38"/>
      <c r="D9" s="38"/>
      <c r="E9" s="38"/>
      <c r="F9" s="93"/>
      <c r="G9" s="94"/>
      <c r="H9" s="43"/>
      <c r="I9" s="1"/>
      <c r="J9" s="68"/>
      <c r="K9" s="69"/>
      <c r="L9" s="70"/>
    </row>
    <row r="10" spans="1:12" ht="24" thickBot="1">
      <c r="A10" s="1"/>
      <c r="B10" s="1"/>
      <c r="C10" s="4"/>
      <c r="D10" s="4"/>
      <c r="E10" s="4"/>
      <c r="F10" s="4"/>
      <c r="G10" s="4"/>
      <c r="H10" s="1"/>
      <c r="I10" s="1"/>
      <c r="J10" s="14" t="s">
        <v>29</v>
      </c>
      <c r="K10" s="13" t="s">
        <v>31</v>
      </c>
      <c r="L10" s="15" t="s">
        <v>30</v>
      </c>
    </row>
    <row r="11" spans="1:12" ht="12.75" customHeight="1">
      <c r="A11" s="1"/>
      <c r="B11" s="1"/>
      <c r="C11" s="44" t="s">
        <v>4</v>
      </c>
      <c r="D11" s="44"/>
      <c r="E11" s="44"/>
      <c r="F11" s="87">
        <f>F8*190*1.07</f>
        <v>203.3</v>
      </c>
      <c r="G11" s="88"/>
      <c r="H11" s="43" t="s">
        <v>5</v>
      </c>
      <c r="I11" s="1"/>
      <c r="J11" s="71">
        <f>F11/F11</f>
        <v>1</v>
      </c>
      <c r="K11" s="73">
        <f>F17/F11</f>
        <v>4.105263157894736</v>
      </c>
      <c r="L11" s="95">
        <f>F14/F11</f>
        <v>6.000000000000001</v>
      </c>
    </row>
    <row r="12" spans="1:12" ht="13.5" customHeight="1" thickBot="1">
      <c r="A12" s="1"/>
      <c r="B12" s="1"/>
      <c r="C12" s="44"/>
      <c r="D12" s="44"/>
      <c r="E12" s="44"/>
      <c r="F12" s="89"/>
      <c r="G12" s="90"/>
      <c r="H12" s="43"/>
      <c r="I12" s="1"/>
      <c r="J12" s="72"/>
      <c r="K12" s="74"/>
      <c r="L12" s="96"/>
    </row>
    <row r="13" spans="1:12" ht="24" thickBot="1">
      <c r="A13" s="1"/>
      <c r="B13" s="1"/>
      <c r="C13" s="4"/>
      <c r="D13" s="4"/>
      <c r="E13" s="4"/>
      <c r="F13" s="8"/>
      <c r="G13" s="8"/>
      <c r="H13" s="1"/>
      <c r="I13" s="1"/>
      <c r="J13" s="1"/>
      <c r="K13" s="1"/>
      <c r="L13" s="2"/>
    </row>
    <row r="14" spans="1:12" ht="12.75">
      <c r="A14" s="1"/>
      <c r="B14" s="1"/>
      <c r="C14" s="44" t="s">
        <v>3</v>
      </c>
      <c r="D14" s="44"/>
      <c r="E14" s="44"/>
      <c r="F14" s="87">
        <f>F8*1140*1.07</f>
        <v>1219.8000000000002</v>
      </c>
      <c r="G14" s="88"/>
      <c r="H14" s="43" t="s">
        <v>5</v>
      </c>
      <c r="I14" s="1"/>
      <c r="J14" s="1"/>
      <c r="K14" s="1"/>
      <c r="L14" s="2"/>
    </row>
    <row r="15" spans="1:12" ht="13.5" thickBot="1">
      <c r="A15" s="1"/>
      <c r="B15" s="1"/>
      <c r="C15" s="44"/>
      <c r="D15" s="44"/>
      <c r="E15" s="44"/>
      <c r="F15" s="89"/>
      <c r="G15" s="90"/>
      <c r="H15" s="43"/>
      <c r="I15" s="1"/>
      <c r="J15" s="1"/>
      <c r="K15" s="1"/>
      <c r="L15" s="2"/>
    </row>
    <row r="16" spans="1:12" ht="24" thickBot="1">
      <c r="A16" s="1"/>
      <c r="B16" s="1"/>
      <c r="C16" s="4"/>
      <c r="D16" s="4"/>
      <c r="E16" s="4"/>
      <c r="F16" s="8"/>
      <c r="G16" s="8"/>
      <c r="H16" s="1"/>
      <c r="I16" s="1"/>
      <c r="J16" s="1"/>
      <c r="K16" s="1"/>
      <c r="L16" s="2"/>
    </row>
    <row r="17" spans="1:12" ht="12.75">
      <c r="A17" s="1"/>
      <c r="B17" s="1"/>
      <c r="C17" s="44" t="b">
        <v>1</v>
      </c>
      <c r="D17" s="44"/>
      <c r="E17" s="44"/>
      <c r="F17" s="87">
        <f>F8*780*1.07</f>
        <v>834.6</v>
      </c>
      <c r="G17" s="88"/>
      <c r="H17" s="43" t="s">
        <v>5</v>
      </c>
      <c r="I17" s="1"/>
      <c r="J17" s="1"/>
      <c r="K17" s="1"/>
      <c r="L17" s="2"/>
    </row>
    <row r="18" spans="1:12" ht="13.5" thickBot="1">
      <c r="A18" s="1"/>
      <c r="B18" s="1"/>
      <c r="C18" s="44"/>
      <c r="D18" s="44"/>
      <c r="E18" s="44"/>
      <c r="F18" s="89"/>
      <c r="G18" s="90"/>
      <c r="H18" s="43"/>
      <c r="I18" s="1"/>
      <c r="J18" s="1"/>
      <c r="K18" s="1"/>
      <c r="L18" s="2"/>
    </row>
    <row r="19" spans="1:12" ht="24" thickBot="1">
      <c r="A19" s="1"/>
      <c r="B19" s="1"/>
      <c r="C19" s="4"/>
      <c r="D19" s="4"/>
      <c r="E19" s="4"/>
      <c r="F19" s="8"/>
      <c r="G19" s="8"/>
      <c r="H19" s="1"/>
      <c r="I19" s="1"/>
      <c r="J19" s="1"/>
      <c r="K19" s="1"/>
      <c r="L19" s="2"/>
    </row>
    <row r="20" spans="1:12" ht="12.75">
      <c r="A20" s="1"/>
      <c r="B20" s="1"/>
      <c r="C20" s="44" t="s">
        <v>2</v>
      </c>
      <c r="D20" s="44"/>
      <c r="E20" s="44"/>
      <c r="F20" s="87">
        <f>F8*185*1.07</f>
        <v>197.95000000000002</v>
      </c>
      <c r="G20" s="88"/>
      <c r="H20" s="43" t="s">
        <v>5</v>
      </c>
      <c r="I20" s="1"/>
      <c r="J20" s="1"/>
      <c r="K20" s="1"/>
      <c r="L20" s="2"/>
    </row>
    <row r="21" spans="1:12" ht="13.5" thickBot="1">
      <c r="A21" s="1"/>
      <c r="B21" s="1"/>
      <c r="C21" s="44"/>
      <c r="D21" s="44"/>
      <c r="E21" s="44"/>
      <c r="F21" s="89"/>
      <c r="G21" s="90"/>
      <c r="H21" s="43"/>
      <c r="I21" s="1"/>
      <c r="J21" s="1"/>
      <c r="K21" s="1"/>
      <c r="L21" s="2"/>
    </row>
    <row r="22" spans="1:12" ht="12.75">
      <c r="A22" s="1"/>
      <c r="B22" s="1"/>
      <c r="C22" s="1"/>
      <c r="D22" s="1"/>
      <c r="E22" s="1"/>
      <c r="F22" s="9"/>
      <c r="G22" s="9"/>
      <c r="H22" s="1"/>
      <c r="I22" s="1"/>
      <c r="J22" s="77" t="s">
        <v>32</v>
      </c>
      <c r="K22" s="78"/>
      <c r="L22" s="79"/>
    </row>
    <row r="23" spans="1:12" ht="12.75">
      <c r="A23" s="1"/>
      <c r="B23" s="1"/>
      <c r="C23" s="1"/>
      <c r="D23" s="1"/>
      <c r="E23" s="1"/>
      <c r="F23" s="9"/>
      <c r="G23" s="9"/>
      <c r="H23" s="1"/>
      <c r="I23" s="1"/>
      <c r="J23" s="80"/>
      <c r="K23" s="81"/>
      <c r="L23" s="82"/>
    </row>
    <row r="24" spans="1:12" ht="13.5" thickBot="1">
      <c r="A24" s="1"/>
      <c r="B24" s="1"/>
      <c r="C24" s="1"/>
      <c r="D24" s="1"/>
      <c r="E24" s="1"/>
      <c r="F24" s="9"/>
      <c r="G24" s="9"/>
      <c r="H24" s="1"/>
      <c r="I24" s="1"/>
      <c r="J24" s="1"/>
      <c r="K24" s="1"/>
      <c r="L24" s="2"/>
    </row>
    <row r="25" spans="1:12" ht="18" customHeight="1">
      <c r="A25" s="1"/>
      <c r="B25" s="1"/>
      <c r="C25" s="56" t="s">
        <v>7</v>
      </c>
      <c r="D25" s="57"/>
      <c r="E25" s="58"/>
      <c r="F25" s="83">
        <f>F11+F14+F17+F20</f>
        <v>2455.65</v>
      </c>
      <c r="G25" s="84"/>
      <c r="H25" s="62" t="s">
        <v>5</v>
      </c>
      <c r="I25" s="1"/>
      <c r="J25" s="45" t="s">
        <v>23</v>
      </c>
      <c r="K25" s="47">
        <f>F20/F11</f>
        <v>0.9736842105263158</v>
      </c>
      <c r="L25" s="2"/>
    </row>
    <row r="26" spans="1:12" ht="18" customHeight="1" thickBot="1">
      <c r="A26" s="1"/>
      <c r="B26" s="1"/>
      <c r="C26" s="59"/>
      <c r="D26" s="60"/>
      <c r="E26" s="61"/>
      <c r="F26" s="85"/>
      <c r="G26" s="86"/>
      <c r="H26" s="63"/>
      <c r="I26" s="1"/>
      <c r="J26" s="46"/>
      <c r="K26" s="48"/>
      <c r="L26" s="2"/>
    </row>
    <row r="27" spans="1:12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2" ht="12.75">
      <c r="A28" s="1"/>
      <c r="B28" s="1"/>
      <c r="C28" s="64" t="s">
        <v>9</v>
      </c>
      <c r="D28" s="64"/>
      <c r="E28" s="64"/>
      <c r="F28" s="64"/>
      <c r="G28" s="64"/>
      <c r="H28" s="64"/>
      <c r="I28" s="1"/>
      <c r="J28" s="50" t="s">
        <v>26</v>
      </c>
      <c r="K28" s="51"/>
      <c r="L28" s="52"/>
    </row>
    <row r="29" spans="1:12" ht="13.5" thickBot="1">
      <c r="A29" s="3"/>
      <c r="B29" s="3"/>
      <c r="C29" s="3"/>
      <c r="D29" s="3"/>
      <c r="E29" s="3"/>
      <c r="F29" s="3"/>
      <c r="G29" s="3"/>
      <c r="H29" s="3"/>
      <c r="I29" s="3"/>
      <c r="J29" s="53"/>
      <c r="K29" s="54"/>
      <c r="L29" s="55"/>
    </row>
  </sheetData>
  <sheetProtection/>
  <mergeCells count="28">
    <mergeCell ref="H14:H15"/>
    <mergeCell ref="H17:H18"/>
    <mergeCell ref="F14:G15"/>
    <mergeCell ref="L11:L12"/>
    <mergeCell ref="J22:L23"/>
    <mergeCell ref="J28:L29"/>
    <mergeCell ref="J25:J26"/>
    <mergeCell ref="K25:K26"/>
    <mergeCell ref="C28:H28"/>
    <mergeCell ref="J11:J12"/>
    <mergeCell ref="C3:K6"/>
    <mergeCell ref="F20:G21"/>
    <mergeCell ref="C20:E21"/>
    <mergeCell ref="C17:E18"/>
    <mergeCell ref="C14:E15"/>
    <mergeCell ref="F8:G9"/>
    <mergeCell ref="F11:G12"/>
    <mergeCell ref="C11:E12"/>
    <mergeCell ref="J8:L9"/>
    <mergeCell ref="K11:K12"/>
    <mergeCell ref="H8:H9"/>
    <mergeCell ref="C25:E26"/>
    <mergeCell ref="F25:G26"/>
    <mergeCell ref="H25:H26"/>
    <mergeCell ref="C8:E9"/>
    <mergeCell ref="H11:H12"/>
    <mergeCell ref="H20:H21"/>
    <mergeCell ref="F17:G18"/>
  </mergeCells>
  <hyperlinks>
    <hyperlink ref="J28:L29" location="Forside!A1" display="Tilbage til forsiden"/>
    <hyperlink ref="J22:L23" location="TEORI!A1" display="Gå til beton-teori"/>
  </hyperlinks>
  <printOptions/>
  <pageMargins left="0.75" right="0.75" top="1" bottom="1" header="0" footer="0"/>
  <pageSetup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28" sqref="J28:L29"/>
    </sheetView>
  </sheetViews>
  <sheetFormatPr defaultColWidth="9.140625" defaultRowHeight="12.75"/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2.75">
      <c r="A3" s="1"/>
      <c r="B3" s="1"/>
      <c r="C3" s="49" t="s">
        <v>8</v>
      </c>
      <c r="D3" s="49"/>
      <c r="E3" s="49"/>
      <c r="F3" s="49"/>
      <c r="G3" s="49"/>
      <c r="H3" s="49"/>
      <c r="I3" s="49"/>
      <c r="J3" s="49"/>
      <c r="K3" s="49"/>
      <c r="L3" s="2"/>
    </row>
    <row r="4" spans="1:12" ht="12.75">
      <c r="A4" s="1"/>
      <c r="B4" s="1"/>
      <c r="C4" s="49"/>
      <c r="D4" s="49"/>
      <c r="E4" s="49"/>
      <c r="F4" s="49"/>
      <c r="G4" s="49"/>
      <c r="H4" s="49"/>
      <c r="I4" s="49"/>
      <c r="J4" s="49"/>
      <c r="K4" s="49"/>
      <c r="L4" s="2"/>
    </row>
    <row r="5" spans="1:12" ht="12.75">
      <c r="A5" s="1"/>
      <c r="B5" s="1"/>
      <c r="C5" s="49"/>
      <c r="D5" s="49"/>
      <c r="E5" s="49"/>
      <c r="F5" s="49"/>
      <c r="G5" s="49"/>
      <c r="H5" s="49"/>
      <c r="I5" s="49"/>
      <c r="J5" s="49"/>
      <c r="K5" s="49"/>
      <c r="L5" s="2"/>
    </row>
    <row r="6" spans="1:12" ht="12.75">
      <c r="A6" s="1"/>
      <c r="B6" s="1"/>
      <c r="C6" s="49"/>
      <c r="D6" s="49"/>
      <c r="E6" s="49"/>
      <c r="F6" s="49"/>
      <c r="G6" s="49"/>
      <c r="H6" s="49"/>
      <c r="I6" s="49"/>
      <c r="J6" s="49"/>
      <c r="K6" s="49"/>
      <c r="L6" s="2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ht="12.75">
      <c r="A8" s="1"/>
      <c r="B8" s="1"/>
      <c r="C8" s="38" t="s">
        <v>1</v>
      </c>
      <c r="D8" s="38"/>
      <c r="E8" s="38"/>
      <c r="F8" s="91">
        <v>0.07</v>
      </c>
      <c r="G8" s="92"/>
      <c r="H8" s="43" t="s">
        <v>6</v>
      </c>
      <c r="I8" s="1"/>
      <c r="J8" s="65" t="s">
        <v>28</v>
      </c>
      <c r="K8" s="66"/>
      <c r="L8" s="67"/>
    </row>
    <row r="9" spans="1:12" ht="13.5" thickBot="1">
      <c r="A9" s="1"/>
      <c r="B9" s="1"/>
      <c r="C9" s="38"/>
      <c r="D9" s="38"/>
      <c r="E9" s="38"/>
      <c r="F9" s="93"/>
      <c r="G9" s="94"/>
      <c r="H9" s="43"/>
      <c r="I9" s="1"/>
      <c r="J9" s="68"/>
      <c r="K9" s="69"/>
      <c r="L9" s="70"/>
    </row>
    <row r="10" spans="1:12" ht="24" thickBot="1">
      <c r="A10" s="1"/>
      <c r="B10" s="1"/>
      <c r="C10" s="4"/>
      <c r="D10" s="4"/>
      <c r="E10" s="4"/>
      <c r="F10" s="4"/>
      <c r="G10" s="4"/>
      <c r="H10" s="1"/>
      <c r="I10" s="1"/>
      <c r="J10" s="14" t="s">
        <v>29</v>
      </c>
      <c r="K10" s="13" t="s">
        <v>31</v>
      </c>
      <c r="L10" s="15" t="s">
        <v>30</v>
      </c>
    </row>
    <row r="11" spans="1:12" ht="12.75">
      <c r="A11" s="1"/>
      <c r="B11" s="1"/>
      <c r="C11" s="44" t="s">
        <v>4</v>
      </c>
      <c r="D11" s="44"/>
      <c r="E11" s="44"/>
      <c r="F11" s="87">
        <f>F8*200*1.07</f>
        <v>14.980000000000002</v>
      </c>
      <c r="G11" s="88"/>
      <c r="H11" s="43" t="s">
        <v>5</v>
      </c>
      <c r="I11" s="1"/>
      <c r="J11" s="71">
        <f>F11/F11</f>
        <v>1</v>
      </c>
      <c r="K11" s="73">
        <f>F17/F11</f>
        <v>3.9000000000000004</v>
      </c>
      <c r="L11" s="75">
        <f>F14/F11</f>
        <v>5.700000000000001</v>
      </c>
    </row>
    <row r="12" spans="1:12" ht="13.5" thickBot="1">
      <c r="A12" s="1"/>
      <c r="B12" s="1"/>
      <c r="C12" s="44"/>
      <c r="D12" s="44"/>
      <c r="E12" s="44"/>
      <c r="F12" s="89"/>
      <c r="G12" s="90"/>
      <c r="H12" s="43"/>
      <c r="I12" s="1"/>
      <c r="J12" s="72"/>
      <c r="K12" s="74"/>
      <c r="L12" s="76"/>
    </row>
    <row r="13" spans="1:12" ht="24" thickBot="1">
      <c r="A13" s="1"/>
      <c r="B13" s="1"/>
      <c r="C13" s="4"/>
      <c r="D13" s="4"/>
      <c r="E13" s="4"/>
      <c r="F13" s="8"/>
      <c r="G13" s="8"/>
      <c r="H13" s="1"/>
      <c r="I13" s="1"/>
      <c r="J13" s="1"/>
      <c r="K13" s="1"/>
      <c r="L13" s="2"/>
    </row>
    <row r="14" spans="1:12" ht="12.75">
      <c r="A14" s="1"/>
      <c r="B14" s="1"/>
      <c r="C14" s="44" t="s">
        <v>3</v>
      </c>
      <c r="D14" s="44"/>
      <c r="E14" s="44"/>
      <c r="F14" s="87">
        <f>F8*1140*1.07</f>
        <v>85.38600000000002</v>
      </c>
      <c r="G14" s="88"/>
      <c r="H14" s="43" t="s">
        <v>5</v>
      </c>
      <c r="I14" s="1"/>
      <c r="J14" s="1"/>
      <c r="K14" s="1"/>
      <c r="L14" s="2"/>
    </row>
    <row r="15" spans="1:12" ht="13.5" thickBot="1">
      <c r="A15" s="1"/>
      <c r="B15" s="1"/>
      <c r="C15" s="44"/>
      <c r="D15" s="44"/>
      <c r="E15" s="44"/>
      <c r="F15" s="89"/>
      <c r="G15" s="90"/>
      <c r="H15" s="43"/>
      <c r="I15" s="1"/>
      <c r="J15" s="1"/>
      <c r="K15" s="1"/>
      <c r="L15" s="2"/>
    </row>
    <row r="16" spans="1:12" ht="24" thickBot="1">
      <c r="A16" s="1"/>
      <c r="B16" s="1"/>
      <c r="C16" s="4"/>
      <c r="D16" s="4"/>
      <c r="E16" s="4"/>
      <c r="F16" s="8"/>
      <c r="G16" s="8"/>
      <c r="H16" s="1"/>
      <c r="I16" s="1"/>
      <c r="J16" s="1"/>
      <c r="K16" s="1"/>
      <c r="L16" s="2"/>
    </row>
    <row r="17" spans="1:12" ht="12.75">
      <c r="A17" s="1"/>
      <c r="B17" s="1"/>
      <c r="C17" s="44" t="b">
        <v>1</v>
      </c>
      <c r="D17" s="44"/>
      <c r="E17" s="44"/>
      <c r="F17" s="87">
        <f>F8*780*1.07</f>
        <v>58.42200000000001</v>
      </c>
      <c r="G17" s="88"/>
      <c r="H17" s="43" t="s">
        <v>5</v>
      </c>
      <c r="I17" s="1"/>
      <c r="J17" s="1"/>
      <c r="K17" s="1"/>
      <c r="L17" s="2"/>
    </row>
    <row r="18" spans="1:12" ht="13.5" thickBot="1">
      <c r="A18" s="1"/>
      <c r="B18" s="1"/>
      <c r="C18" s="44"/>
      <c r="D18" s="44"/>
      <c r="E18" s="44"/>
      <c r="F18" s="89"/>
      <c r="G18" s="90"/>
      <c r="H18" s="43"/>
      <c r="I18" s="1"/>
      <c r="J18" s="1"/>
      <c r="K18" s="1"/>
      <c r="L18" s="2"/>
    </row>
    <row r="19" spans="1:12" ht="24" thickBot="1">
      <c r="A19" s="1"/>
      <c r="B19" s="1"/>
      <c r="C19" s="4"/>
      <c r="D19" s="4"/>
      <c r="E19" s="4"/>
      <c r="F19" s="8"/>
      <c r="G19" s="8"/>
      <c r="H19" s="1"/>
      <c r="I19" s="1"/>
      <c r="J19" s="1"/>
      <c r="K19" s="1"/>
      <c r="L19" s="2"/>
    </row>
    <row r="20" spans="1:12" ht="12.75">
      <c r="A20" s="1"/>
      <c r="B20" s="1"/>
      <c r="C20" s="44" t="s">
        <v>2</v>
      </c>
      <c r="D20" s="44"/>
      <c r="E20" s="44"/>
      <c r="F20" s="87">
        <f>F8*180*1.07</f>
        <v>13.482000000000003</v>
      </c>
      <c r="G20" s="88"/>
      <c r="H20" s="43" t="s">
        <v>5</v>
      </c>
      <c r="I20" s="1"/>
      <c r="J20" s="1"/>
      <c r="K20" s="1"/>
      <c r="L20" s="2"/>
    </row>
    <row r="21" spans="1:12" ht="13.5" thickBot="1">
      <c r="A21" s="1"/>
      <c r="B21" s="1"/>
      <c r="C21" s="44"/>
      <c r="D21" s="44"/>
      <c r="E21" s="44"/>
      <c r="F21" s="89"/>
      <c r="G21" s="90"/>
      <c r="H21" s="43"/>
      <c r="I21" s="1"/>
      <c r="J21" s="1"/>
      <c r="K21" s="1"/>
      <c r="L21" s="2"/>
    </row>
    <row r="22" spans="1:12" ht="12.75">
      <c r="A22" s="1"/>
      <c r="B22" s="1"/>
      <c r="C22" s="1"/>
      <c r="D22" s="1"/>
      <c r="E22" s="1"/>
      <c r="F22" s="9"/>
      <c r="G22" s="9"/>
      <c r="H22" s="1"/>
      <c r="I22" s="1"/>
      <c r="J22" s="77" t="s">
        <v>32</v>
      </c>
      <c r="K22" s="78"/>
      <c r="L22" s="79"/>
    </row>
    <row r="23" spans="1:12" ht="12.75">
      <c r="A23" s="1"/>
      <c r="B23" s="1"/>
      <c r="C23" s="1"/>
      <c r="D23" s="1"/>
      <c r="E23" s="1"/>
      <c r="F23" s="9"/>
      <c r="G23" s="9"/>
      <c r="H23" s="1"/>
      <c r="I23" s="1"/>
      <c r="J23" s="80"/>
      <c r="K23" s="81"/>
      <c r="L23" s="82"/>
    </row>
    <row r="24" spans="1:12" ht="13.5" thickBot="1">
      <c r="A24" s="1"/>
      <c r="B24" s="1"/>
      <c r="C24" s="1"/>
      <c r="D24" s="1"/>
      <c r="E24" s="1"/>
      <c r="F24" s="9"/>
      <c r="G24" s="9"/>
      <c r="H24" s="1"/>
      <c r="I24" s="1"/>
      <c r="J24" s="1"/>
      <c r="K24" s="1"/>
      <c r="L24" s="2"/>
    </row>
    <row r="25" spans="1:12" ht="12.75">
      <c r="A25" s="1"/>
      <c r="B25" s="1"/>
      <c r="C25" s="56" t="s">
        <v>7</v>
      </c>
      <c r="D25" s="57"/>
      <c r="E25" s="58"/>
      <c r="F25" s="83">
        <f>F11+F14+F17+F20</f>
        <v>172.27000000000004</v>
      </c>
      <c r="G25" s="84"/>
      <c r="H25" s="62" t="s">
        <v>5</v>
      </c>
      <c r="I25" s="1"/>
      <c r="J25" s="45" t="s">
        <v>23</v>
      </c>
      <c r="K25" s="47">
        <f>F20/F11</f>
        <v>0.9</v>
      </c>
      <c r="L25" s="2"/>
    </row>
    <row r="26" spans="1:12" ht="13.5" thickBot="1">
      <c r="A26" s="1"/>
      <c r="B26" s="1"/>
      <c r="C26" s="59"/>
      <c r="D26" s="60"/>
      <c r="E26" s="61"/>
      <c r="F26" s="85"/>
      <c r="G26" s="86"/>
      <c r="H26" s="63"/>
      <c r="I26" s="1"/>
      <c r="J26" s="46"/>
      <c r="K26" s="48"/>
      <c r="L26" s="2"/>
    </row>
    <row r="27" spans="1:12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2" ht="12.75">
      <c r="A28" s="1"/>
      <c r="B28" s="1"/>
      <c r="C28" s="64" t="s">
        <v>9</v>
      </c>
      <c r="D28" s="64"/>
      <c r="E28" s="64"/>
      <c r="F28" s="64"/>
      <c r="G28" s="64"/>
      <c r="H28" s="64"/>
      <c r="I28" s="1"/>
      <c r="J28" s="50" t="s">
        <v>26</v>
      </c>
      <c r="K28" s="51"/>
      <c r="L28" s="52"/>
    </row>
    <row r="29" spans="1:12" ht="13.5" thickBot="1">
      <c r="A29" s="3"/>
      <c r="B29" s="3"/>
      <c r="C29" s="3"/>
      <c r="D29" s="3"/>
      <c r="E29" s="3"/>
      <c r="F29" s="3"/>
      <c r="G29" s="3"/>
      <c r="H29" s="3"/>
      <c r="I29" s="3"/>
      <c r="J29" s="53"/>
      <c r="K29" s="54"/>
      <c r="L29" s="55"/>
    </row>
  </sheetData>
  <sheetProtection/>
  <mergeCells count="28">
    <mergeCell ref="J22:L23"/>
    <mergeCell ref="J8:L9"/>
    <mergeCell ref="J11:J12"/>
    <mergeCell ref="K11:K12"/>
    <mergeCell ref="L11:L12"/>
    <mergeCell ref="J25:J26"/>
    <mergeCell ref="K25:K26"/>
    <mergeCell ref="C3:K6"/>
    <mergeCell ref="J28:L29"/>
    <mergeCell ref="C8:E9"/>
    <mergeCell ref="F8:G9"/>
    <mergeCell ref="H8:H9"/>
    <mergeCell ref="C11:E12"/>
    <mergeCell ref="F11:G12"/>
    <mergeCell ref="H11:H12"/>
    <mergeCell ref="C14:E15"/>
    <mergeCell ref="F14:G15"/>
    <mergeCell ref="H14:H15"/>
    <mergeCell ref="C17:E18"/>
    <mergeCell ref="F17:G18"/>
    <mergeCell ref="H17:H18"/>
    <mergeCell ref="C28:H28"/>
    <mergeCell ref="C20:E21"/>
    <mergeCell ref="F20:G21"/>
    <mergeCell ref="H20:H21"/>
    <mergeCell ref="C25:E26"/>
    <mergeCell ref="F25:G26"/>
    <mergeCell ref="H25:H26"/>
  </mergeCells>
  <hyperlinks>
    <hyperlink ref="J28:L29" location="Forside!A1" display="Tilbage til forsiden"/>
    <hyperlink ref="J22:L23" location="TEORI!A1" display="Gå til beton-teori"/>
  </hyperlinks>
  <printOptions/>
  <pageMargins left="0.75" right="0.75" top="1" bottom="1" header="0" footer="0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PageLayoutView="0" workbookViewId="0" topLeftCell="A1">
      <selection activeCell="B10" sqref="B10"/>
    </sheetView>
  </sheetViews>
  <sheetFormatPr defaultColWidth="9.140625" defaultRowHeight="12.75"/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2.75">
      <c r="A3" s="1"/>
      <c r="B3" s="1"/>
      <c r="C3" s="49" t="s">
        <v>20</v>
      </c>
      <c r="D3" s="49"/>
      <c r="E3" s="49"/>
      <c r="F3" s="49"/>
      <c r="G3" s="49"/>
      <c r="H3" s="49"/>
      <c r="I3" s="49"/>
      <c r="J3" s="49"/>
      <c r="K3" s="49"/>
      <c r="L3" s="2"/>
    </row>
    <row r="4" spans="1:12" ht="12.75">
      <c r="A4" s="1"/>
      <c r="B4" s="1"/>
      <c r="C4" s="49"/>
      <c r="D4" s="49"/>
      <c r="E4" s="49"/>
      <c r="F4" s="49"/>
      <c r="G4" s="49"/>
      <c r="H4" s="49"/>
      <c r="I4" s="49"/>
      <c r="J4" s="49"/>
      <c r="K4" s="49"/>
      <c r="L4" s="2"/>
    </row>
    <row r="5" spans="1:12" ht="12.75">
      <c r="A5" s="1"/>
      <c r="B5" s="1"/>
      <c r="C5" s="49"/>
      <c r="D5" s="49"/>
      <c r="E5" s="49"/>
      <c r="F5" s="49"/>
      <c r="G5" s="49"/>
      <c r="H5" s="49"/>
      <c r="I5" s="49"/>
      <c r="J5" s="49"/>
      <c r="K5" s="49"/>
      <c r="L5" s="2"/>
    </row>
    <row r="6" spans="1:12" ht="12.75">
      <c r="A6" s="1"/>
      <c r="B6" s="1"/>
      <c r="C6" s="49"/>
      <c r="D6" s="49"/>
      <c r="E6" s="49"/>
      <c r="F6" s="49"/>
      <c r="G6" s="49"/>
      <c r="H6" s="49"/>
      <c r="I6" s="49"/>
      <c r="J6" s="49"/>
      <c r="K6" s="49"/>
      <c r="L6" s="2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ht="12.75">
      <c r="A8" s="1"/>
      <c r="B8" s="1"/>
      <c r="C8" s="38" t="s">
        <v>1</v>
      </c>
      <c r="D8" s="38"/>
      <c r="E8" s="38"/>
      <c r="F8" s="91">
        <v>1</v>
      </c>
      <c r="G8" s="92"/>
      <c r="H8" s="43" t="s">
        <v>6</v>
      </c>
      <c r="I8" s="1"/>
      <c r="J8" s="65" t="s">
        <v>28</v>
      </c>
      <c r="K8" s="66"/>
      <c r="L8" s="67"/>
    </row>
    <row r="9" spans="1:12" ht="13.5" thickBot="1">
      <c r="A9" s="1"/>
      <c r="B9" s="1"/>
      <c r="C9" s="38"/>
      <c r="D9" s="38"/>
      <c r="E9" s="38"/>
      <c r="F9" s="93"/>
      <c r="G9" s="94"/>
      <c r="H9" s="43"/>
      <c r="I9" s="1"/>
      <c r="J9" s="68"/>
      <c r="K9" s="69"/>
      <c r="L9" s="70"/>
    </row>
    <row r="10" spans="1:12" ht="24" thickBot="1">
      <c r="A10" s="1"/>
      <c r="B10" s="1"/>
      <c r="C10" s="4"/>
      <c r="D10" s="4"/>
      <c r="E10" s="4"/>
      <c r="F10" s="4"/>
      <c r="G10" s="4"/>
      <c r="H10" s="1"/>
      <c r="I10" s="1"/>
      <c r="J10" s="14" t="s">
        <v>29</v>
      </c>
      <c r="K10" s="13" t="s">
        <v>31</v>
      </c>
      <c r="L10" s="15" t="s">
        <v>30</v>
      </c>
    </row>
    <row r="11" spans="1:12" ht="12.75">
      <c r="A11" s="1"/>
      <c r="B11" s="1"/>
      <c r="C11" s="44" t="s">
        <v>4</v>
      </c>
      <c r="D11" s="44"/>
      <c r="E11" s="44"/>
      <c r="F11" s="87">
        <f>F8*225*1.07</f>
        <v>240.75</v>
      </c>
      <c r="G11" s="88"/>
      <c r="H11" s="43" t="s">
        <v>5</v>
      </c>
      <c r="I11" s="1"/>
      <c r="J11" s="71">
        <f>F11/F11</f>
        <v>1</v>
      </c>
      <c r="K11" s="73">
        <f>F17/F11</f>
        <v>3.466666666666667</v>
      </c>
      <c r="L11" s="95">
        <f>F14/F11</f>
        <v>5.044444444444444</v>
      </c>
    </row>
    <row r="12" spans="1:12" ht="13.5" thickBot="1">
      <c r="A12" s="1"/>
      <c r="B12" s="1"/>
      <c r="C12" s="44"/>
      <c r="D12" s="44"/>
      <c r="E12" s="44"/>
      <c r="F12" s="89"/>
      <c r="G12" s="90"/>
      <c r="H12" s="43"/>
      <c r="I12" s="1"/>
      <c r="J12" s="72"/>
      <c r="K12" s="74"/>
      <c r="L12" s="96"/>
    </row>
    <row r="13" spans="1:12" ht="24" thickBot="1">
      <c r="A13" s="1"/>
      <c r="B13" s="1"/>
      <c r="C13" s="4"/>
      <c r="D13" s="4"/>
      <c r="E13" s="4"/>
      <c r="F13" s="8"/>
      <c r="G13" s="8"/>
      <c r="H13" s="1"/>
      <c r="I13" s="1"/>
      <c r="J13" s="1"/>
      <c r="K13" s="1"/>
      <c r="L13" s="2"/>
    </row>
    <row r="14" spans="1:12" ht="12.75">
      <c r="A14" s="1"/>
      <c r="B14" s="1"/>
      <c r="C14" s="44" t="s">
        <v>3</v>
      </c>
      <c r="D14" s="44"/>
      <c r="E14" s="44"/>
      <c r="F14" s="87">
        <f>F8*1135*1.07</f>
        <v>1214.45</v>
      </c>
      <c r="G14" s="88"/>
      <c r="H14" s="43" t="s">
        <v>5</v>
      </c>
      <c r="I14" s="1"/>
      <c r="J14" s="1"/>
      <c r="K14" s="1"/>
      <c r="L14" s="2"/>
    </row>
    <row r="15" spans="1:12" ht="13.5" thickBot="1">
      <c r="A15" s="1"/>
      <c r="B15" s="1"/>
      <c r="C15" s="44"/>
      <c r="D15" s="44"/>
      <c r="E15" s="44"/>
      <c r="F15" s="89"/>
      <c r="G15" s="90"/>
      <c r="H15" s="43"/>
      <c r="I15" s="1"/>
      <c r="J15" s="1"/>
      <c r="K15" s="1"/>
      <c r="L15" s="2"/>
    </row>
    <row r="16" spans="1:12" ht="24" thickBot="1">
      <c r="A16" s="1"/>
      <c r="B16" s="1"/>
      <c r="C16" s="4"/>
      <c r="D16" s="4"/>
      <c r="E16" s="4"/>
      <c r="F16" s="8"/>
      <c r="G16" s="8"/>
      <c r="H16" s="1"/>
      <c r="I16" s="1"/>
      <c r="J16" s="1"/>
      <c r="K16" s="1"/>
      <c r="L16" s="2"/>
    </row>
    <row r="17" spans="1:12" ht="12.75">
      <c r="A17" s="1"/>
      <c r="B17" s="1"/>
      <c r="C17" s="44" t="b">
        <v>1</v>
      </c>
      <c r="D17" s="44"/>
      <c r="E17" s="44"/>
      <c r="F17" s="87">
        <f>F8*780*1.07</f>
        <v>834.6</v>
      </c>
      <c r="G17" s="88"/>
      <c r="H17" s="43" t="s">
        <v>5</v>
      </c>
      <c r="I17" s="1"/>
      <c r="J17" s="1"/>
      <c r="K17" s="1"/>
      <c r="L17" s="2"/>
    </row>
    <row r="18" spans="1:12" ht="13.5" thickBot="1">
      <c r="A18" s="1"/>
      <c r="B18" s="1"/>
      <c r="C18" s="44"/>
      <c r="D18" s="44"/>
      <c r="E18" s="44"/>
      <c r="F18" s="89"/>
      <c r="G18" s="90"/>
      <c r="H18" s="43"/>
      <c r="I18" s="1"/>
      <c r="J18" s="1"/>
      <c r="K18" s="1"/>
      <c r="L18" s="2"/>
    </row>
    <row r="19" spans="1:12" ht="24" thickBot="1">
      <c r="A19" s="1"/>
      <c r="B19" s="1"/>
      <c r="C19" s="4"/>
      <c r="D19" s="4"/>
      <c r="E19" s="4"/>
      <c r="F19" s="8"/>
      <c r="G19" s="8"/>
      <c r="H19" s="1"/>
      <c r="I19" s="1"/>
      <c r="J19" s="1"/>
      <c r="K19" s="1"/>
      <c r="L19" s="2"/>
    </row>
    <row r="20" spans="1:12" ht="12.75">
      <c r="A20" s="1"/>
      <c r="B20" s="1"/>
      <c r="C20" s="44" t="s">
        <v>2</v>
      </c>
      <c r="D20" s="44"/>
      <c r="E20" s="44"/>
      <c r="F20" s="87">
        <f>F8*175*1.07</f>
        <v>187.25</v>
      </c>
      <c r="G20" s="88"/>
      <c r="H20" s="43" t="s">
        <v>5</v>
      </c>
      <c r="I20" s="1"/>
      <c r="J20" s="1"/>
      <c r="K20" s="1"/>
      <c r="L20" s="2"/>
    </row>
    <row r="21" spans="1:12" ht="13.5" thickBot="1">
      <c r="A21" s="1"/>
      <c r="B21" s="1"/>
      <c r="C21" s="44"/>
      <c r="D21" s="44"/>
      <c r="E21" s="44"/>
      <c r="F21" s="89"/>
      <c r="G21" s="90"/>
      <c r="H21" s="43"/>
      <c r="I21" s="1"/>
      <c r="J21" s="1"/>
      <c r="K21" s="1"/>
      <c r="L21" s="2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77" t="s">
        <v>32</v>
      </c>
      <c r="K22" s="78"/>
      <c r="L22" s="79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80"/>
      <c r="K23" s="81"/>
      <c r="L23" s="82"/>
    </row>
    <row r="24" spans="1:12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</row>
    <row r="25" spans="1:12" ht="12.75">
      <c r="A25" s="1"/>
      <c r="B25" s="1"/>
      <c r="C25" s="56" t="s">
        <v>7</v>
      </c>
      <c r="D25" s="57"/>
      <c r="E25" s="58"/>
      <c r="F25" s="83">
        <f>F11+F14+F17+F20</f>
        <v>2477.05</v>
      </c>
      <c r="G25" s="84"/>
      <c r="H25" s="62" t="s">
        <v>5</v>
      </c>
      <c r="I25" s="1"/>
      <c r="J25" s="45" t="s">
        <v>23</v>
      </c>
      <c r="K25" s="47">
        <f>F20/F11</f>
        <v>0.7777777777777778</v>
      </c>
      <c r="L25" s="2"/>
    </row>
    <row r="26" spans="1:12" ht="13.5" thickBot="1">
      <c r="A26" s="1"/>
      <c r="B26" s="1"/>
      <c r="C26" s="59"/>
      <c r="D26" s="60"/>
      <c r="E26" s="61"/>
      <c r="F26" s="85"/>
      <c r="G26" s="86"/>
      <c r="H26" s="63"/>
      <c r="I26" s="1"/>
      <c r="J26" s="46"/>
      <c r="K26" s="48"/>
      <c r="L26" s="2"/>
    </row>
    <row r="27" spans="1:12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2" ht="12.75">
      <c r="A28" s="1"/>
      <c r="B28" s="1"/>
      <c r="C28" s="64" t="s">
        <v>9</v>
      </c>
      <c r="D28" s="64"/>
      <c r="E28" s="64"/>
      <c r="F28" s="64"/>
      <c r="G28" s="64"/>
      <c r="H28" s="64"/>
      <c r="I28" s="1"/>
      <c r="J28" s="50" t="s">
        <v>26</v>
      </c>
      <c r="K28" s="51"/>
      <c r="L28" s="52"/>
    </row>
    <row r="29" spans="1:12" ht="13.5" thickBot="1">
      <c r="A29" s="3"/>
      <c r="B29" s="3"/>
      <c r="C29" s="3"/>
      <c r="D29" s="3"/>
      <c r="E29" s="3"/>
      <c r="F29" s="3"/>
      <c r="G29" s="3"/>
      <c r="H29" s="3"/>
      <c r="I29" s="3"/>
      <c r="J29" s="53"/>
      <c r="K29" s="54"/>
      <c r="L29" s="55"/>
    </row>
  </sheetData>
  <sheetProtection/>
  <mergeCells count="28">
    <mergeCell ref="J22:L23"/>
    <mergeCell ref="J8:L9"/>
    <mergeCell ref="J11:J12"/>
    <mergeCell ref="K11:K12"/>
    <mergeCell ref="L11:L12"/>
    <mergeCell ref="J25:J26"/>
    <mergeCell ref="K25:K26"/>
    <mergeCell ref="C3:K6"/>
    <mergeCell ref="J28:L29"/>
    <mergeCell ref="C8:E9"/>
    <mergeCell ref="F8:G9"/>
    <mergeCell ref="H8:H9"/>
    <mergeCell ref="C11:E12"/>
    <mergeCell ref="F11:G12"/>
    <mergeCell ref="H11:H12"/>
    <mergeCell ref="C14:E15"/>
    <mergeCell ref="F14:G15"/>
    <mergeCell ref="H14:H15"/>
    <mergeCell ref="C17:E18"/>
    <mergeCell ref="F17:G18"/>
    <mergeCell ref="H17:H18"/>
    <mergeCell ref="C28:H28"/>
    <mergeCell ref="C20:E21"/>
    <mergeCell ref="F20:G21"/>
    <mergeCell ref="H20:H21"/>
    <mergeCell ref="C25:E26"/>
    <mergeCell ref="F25:G26"/>
    <mergeCell ref="H25:H26"/>
  </mergeCells>
  <hyperlinks>
    <hyperlink ref="J28:L29" location="Forside!A1" display="Tilbage til forsiden"/>
    <hyperlink ref="J22:L23" location="TEORI!A1" display="Gå til beton-teori"/>
  </hyperlinks>
  <printOptions/>
  <pageMargins left="0.75" right="0.75" top="1" bottom="1" header="0" footer="0"/>
  <pageSetup horizontalDpi="300" verticalDpi="3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PageLayoutView="0" workbookViewId="0" topLeftCell="A2">
      <selection activeCell="H36" sqref="H36"/>
    </sheetView>
  </sheetViews>
  <sheetFormatPr defaultColWidth="9.140625" defaultRowHeight="12.75"/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2.75">
      <c r="A3" s="1"/>
      <c r="B3" s="1"/>
      <c r="C3" s="97" t="s">
        <v>11</v>
      </c>
      <c r="D3" s="98"/>
      <c r="E3" s="98"/>
      <c r="F3" s="98"/>
      <c r="G3" s="98"/>
      <c r="H3" s="98"/>
      <c r="I3" s="98"/>
      <c r="J3" s="98"/>
      <c r="K3" s="99"/>
      <c r="L3" s="2"/>
    </row>
    <row r="4" spans="1:12" ht="12.75">
      <c r="A4" s="1"/>
      <c r="B4" s="1"/>
      <c r="C4" s="100"/>
      <c r="D4" s="49"/>
      <c r="E4" s="49"/>
      <c r="F4" s="49"/>
      <c r="G4" s="49"/>
      <c r="H4" s="49"/>
      <c r="I4" s="49"/>
      <c r="J4" s="49"/>
      <c r="K4" s="101"/>
      <c r="L4" s="2"/>
    </row>
    <row r="5" spans="1:12" ht="12.75">
      <c r="A5" s="1"/>
      <c r="B5" s="1"/>
      <c r="C5" s="100"/>
      <c r="D5" s="49"/>
      <c r="E5" s="49"/>
      <c r="F5" s="49"/>
      <c r="G5" s="49"/>
      <c r="H5" s="49"/>
      <c r="I5" s="49"/>
      <c r="J5" s="49"/>
      <c r="K5" s="101"/>
      <c r="L5" s="2"/>
    </row>
    <row r="6" spans="1:12" ht="12.75">
      <c r="A6" s="1"/>
      <c r="B6" s="1"/>
      <c r="C6" s="102"/>
      <c r="D6" s="103"/>
      <c r="E6" s="103"/>
      <c r="F6" s="103"/>
      <c r="G6" s="103"/>
      <c r="H6" s="103"/>
      <c r="I6" s="103"/>
      <c r="J6" s="103"/>
      <c r="K6" s="104"/>
      <c r="L6" s="2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ht="12.75">
      <c r="A8" s="1"/>
      <c r="B8" s="1"/>
      <c r="C8" s="38" t="s">
        <v>1</v>
      </c>
      <c r="D8" s="38"/>
      <c r="E8" s="38"/>
      <c r="F8" s="91">
        <v>1</v>
      </c>
      <c r="G8" s="92"/>
      <c r="H8" s="43" t="s">
        <v>6</v>
      </c>
      <c r="I8" s="1"/>
      <c r="J8" s="65" t="s">
        <v>28</v>
      </c>
      <c r="K8" s="66"/>
      <c r="L8" s="67"/>
    </row>
    <row r="9" spans="1:12" ht="13.5" thickBot="1">
      <c r="A9" s="1"/>
      <c r="B9" s="1"/>
      <c r="C9" s="38"/>
      <c r="D9" s="38"/>
      <c r="E9" s="38"/>
      <c r="F9" s="93"/>
      <c r="G9" s="94"/>
      <c r="H9" s="43"/>
      <c r="I9" s="1"/>
      <c r="J9" s="68"/>
      <c r="K9" s="69"/>
      <c r="L9" s="70"/>
    </row>
    <row r="10" spans="1:12" ht="24" thickBot="1">
      <c r="A10" s="1"/>
      <c r="B10" s="1"/>
      <c r="C10" s="4"/>
      <c r="D10" s="4"/>
      <c r="E10" s="4"/>
      <c r="F10" s="4"/>
      <c r="G10" s="4"/>
      <c r="H10" s="1"/>
      <c r="I10" s="1"/>
      <c r="J10" s="14" t="s">
        <v>29</v>
      </c>
      <c r="K10" s="13" t="s">
        <v>31</v>
      </c>
      <c r="L10" s="15" t="s">
        <v>30</v>
      </c>
    </row>
    <row r="11" spans="1:12" ht="12.75">
      <c r="A11" s="1"/>
      <c r="B11" s="1"/>
      <c r="C11" s="44" t="s">
        <v>4</v>
      </c>
      <c r="D11" s="44"/>
      <c r="E11" s="44"/>
      <c r="F11" s="87">
        <f>F8*260*1.07</f>
        <v>278.2</v>
      </c>
      <c r="G11" s="88"/>
      <c r="H11" s="43" t="s">
        <v>5</v>
      </c>
      <c r="I11" s="1"/>
      <c r="J11" s="71">
        <f>F11/F11</f>
        <v>1</v>
      </c>
      <c r="K11" s="73">
        <f>F17/F11</f>
        <v>3</v>
      </c>
      <c r="L11" s="95">
        <f>F14/F11</f>
        <v>4.346153846153847</v>
      </c>
    </row>
    <row r="12" spans="1:12" ht="13.5" thickBot="1">
      <c r="A12" s="1"/>
      <c r="B12" s="1"/>
      <c r="C12" s="44"/>
      <c r="D12" s="44"/>
      <c r="E12" s="44"/>
      <c r="F12" s="89"/>
      <c r="G12" s="90"/>
      <c r="H12" s="43"/>
      <c r="I12" s="1"/>
      <c r="J12" s="72"/>
      <c r="K12" s="74"/>
      <c r="L12" s="96"/>
    </row>
    <row r="13" spans="1:12" ht="24" thickBot="1">
      <c r="A13" s="1"/>
      <c r="B13" s="1"/>
      <c r="C13" s="4"/>
      <c r="D13" s="4"/>
      <c r="E13" s="4"/>
      <c r="F13" s="8"/>
      <c r="G13" s="8"/>
      <c r="H13" s="1"/>
      <c r="I13" s="1"/>
      <c r="J13" s="1"/>
      <c r="K13" s="1"/>
      <c r="L13" s="2"/>
    </row>
    <row r="14" spans="1:12" ht="12.75">
      <c r="A14" s="1"/>
      <c r="B14" s="1"/>
      <c r="C14" s="44" t="s">
        <v>3</v>
      </c>
      <c r="D14" s="44"/>
      <c r="E14" s="44"/>
      <c r="F14" s="87">
        <f>F8*1130*1.07</f>
        <v>1209.1000000000001</v>
      </c>
      <c r="G14" s="88"/>
      <c r="H14" s="43" t="s">
        <v>5</v>
      </c>
      <c r="I14" s="1"/>
      <c r="J14" s="1"/>
      <c r="K14" s="1"/>
      <c r="L14" s="2"/>
    </row>
    <row r="15" spans="1:12" ht="13.5" thickBot="1">
      <c r="A15" s="1"/>
      <c r="B15" s="1"/>
      <c r="C15" s="44"/>
      <c r="D15" s="44"/>
      <c r="E15" s="44"/>
      <c r="F15" s="89"/>
      <c r="G15" s="90"/>
      <c r="H15" s="43"/>
      <c r="I15" s="1"/>
      <c r="J15" s="1"/>
      <c r="K15" s="1"/>
      <c r="L15" s="2"/>
    </row>
    <row r="16" spans="1:12" ht="24" thickBot="1">
      <c r="A16" s="1"/>
      <c r="B16" s="1"/>
      <c r="C16" s="4"/>
      <c r="D16" s="4"/>
      <c r="E16" s="4"/>
      <c r="F16" s="8"/>
      <c r="G16" s="8"/>
      <c r="H16" s="1"/>
      <c r="I16" s="1"/>
      <c r="J16" s="1"/>
      <c r="K16" s="1"/>
      <c r="L16" s="2"/>
    </row>
    <row r="17" spans="1:12" ht="12.75">
      <c r="A17" s="1"/>
      <c r="B17" s="1"/>
      <c r="C17" s="44" t="b">
        <v>1</v>
      </c>
      <c r="D17" s="44"/>
      <c r="E17" s="44"/>
      <c r="F17" s="87">
        <f>F8*780*1.07</f>
        <v>834.6</v>
      </c>
      <c r="G17" s="88"/>
      <c r="H17" s="43" t="s">
        <v>5</v>
      </c>
      <c r="I17" s="1"/>
      <c r="J17" s="1"/>
      <c r="K17" s="1"/>
      <c r="L17" s="2"/>
    </row>
    <row r="18" spans="1:12" ht="13.5" thickBot="1">
      <c r="A18" s="1"/>
      <c r="B18" s="1"/>
      <c r="C18" s="44"/>
      <c r="D18" s="44"/>
      <c r="E18" s="44"/>
      <c r="F18" s="89"/>
      <c r="G18" s="90"/>
      <c r="H18" s="43"/>
      <c r="I18" s="1"/>
      <c r="J18" s="1"/>
      <c r="K18" s="1"/>
      <c r="L18" s="2"/>
    </row>
    <row r="19" spans="1:12" ht="24" thickBot="1">
      <c r="A19" s="1"/>
      <c r="B19" s="1"/>
      <c r="C19" s="4"/>
      <c r="D19" s="4"/>
      <c r="E19" s="4"/>
      <c r="F19" s="8"/>
      <c r="G19" s="8"/>
      <c r="H19" s="1"/>
      <c r="I19" s="1"/>
      <c r="J19" s="1"/>
      <c r="K19" s="1"/>
      <c r="L19" s="2"/>
    </row>
    <row r="20" spans="1:12" ht="12.75">
      <c r="A20" s="1"/>
      <c r="B20" s="1"/>
      <c r="C20" s="44" t="s">
        <v>2</v>
      </c>
      <c r="D20" s="44"/>
      <c r="E20" s="44"/>
      <c r="F20" s="87">
        <f>F8*165*1.07</f>
        <v>176.55</v>
      </c>
      <c r="G20" s="88"/>
      <c r="H20" s="43" t="s">
        <v>5</v>
      </c>
      <c r="I20" s="1"/>
      <c r="J20" s="1"/>
      <c r="K20" s="1"/>
      <c r="L20" s="2"/>
    </row>
    <row r="21" spans="1:12" ht="13.5" thickBot="1">
      <c r="A21" s="1"/>
      <c r="B21" s="1"/>
      <c r="C21" s="44"/>
      <c r="D21" s="44"/>
      <c r="E21" s="44"/>
      <c r="F21" s="89"/>
      <c r="G21" s="90"/>
      <c r="H21" s="43"/>
      <c r="I21" s="1"/>
      <c r="J21" s="1"/>
      <c r="K21" s="1"/>
      <c r="L21" s="2"/>
    </row>
    <row r="22" spans="1:12" ht="12.75">
      <c r="A22" s="1"/>
      <c r="B22" s="1"/>
      <c r="C22" s="1"/>
      <c r="D22" s="1"/>
      <c r="E22" s="1"/>
      <c r="F22" s="9"/>
      <c r="G22" s="9"/>
      <c r="H22" s="1"/>
      <c r="I22" s="1"/>
      <c r="J22" s="77" t="s">
        <v>32</v>
      </c>
      <c r="K22" s="78"/>
      <c r="L22" s="79"/>
    </row>
    <row r="23" spans="1:12" ht="12.75">
      <c r="A23" s="1"/>
      <c r="B23" s="1"/>
      <c r="C23" s="1"/>
      <c r="D23" s="1"/>
      <c r="E23" s="1"/>
      <c r="F23" s="9"/>
      <c r="G23" s="9"/>
      <c r="H23" s="1"/>
      <c r="I23" s="1"/>
      <c r="J23" s="80"/>
      <c r="K23" s="81"/>
      <c r="L23" s="82"/>
    </row>
    <row r="24" spans="1:12" ht="13.5" thickBot="1">
      <c r="A24" s="1"/>
      <c r="B24" s="1"/>
      <c r="C24" s="1"/>
      <c r="D24" s="1"/>
      <c r="E24" s="1"/>
      <c r="F24" s="9"/>
      <c r="G24" s="9"/>
      <c r="H24" s="1"/>
      <c r="I24" s="1"/>
      <c r="J24" s="1"/>
      <c r="K24" s="1"/>
      <c r="L24" s="2"/>
    </row>
    <row r="25" spans="1:12" ht="12.75">
      <c r="A25" s="1"/>
      <c r="B25" s="1"/>
      <c r="C25" s="56" t="s">
        <v>7</v>
      </c>
      <c r="D25" s="57"/>
      <c r="E25" s="58"/>
      <c r="F25" s="83">
        <f>F11+F14+F17+F20</f>
        <v>2498.4500000000003</v>
      </c>
      <c r="G25" s="84"/>
      <c r="H25" s="62" t="s">
        <v>5</v>
      </c>
      <c r="I25" s="1"/>
      <c r="J25" s="45" t="s">
        <v>23</v>
      </c>
      <c r="K25" s="47">
        <f>F20/F11</f>
        <v>0.6346153846153847</v>
      </c>
      <c r="L25" s="2"/>
    </row>
    <row r="26" spans="1:12" ht="13.5" thickBot="1">
      <c r="A26" s="1"/>
      <c r="B26" s="1"/>
      <c r="C26" s="59"/>
      <c r="D26" s="60"/>
      <c r="E26" s="61"/>
      <c r="F26" s="85"/>
      <c r="G26" s="86"/>
      <c r="H26" s="63"/>
      <c r="I26" s="1"/>
      <c r="J26" s="46"/>
      <c r="K26" s="48"/>
      <c r="L26" s="2"/>
    </row>
    <row r="27" spans="1:12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2" ht="12.75">
      <c r="A28" s="1"/>
      <c r="B28" s="1"/>
      <c r="C28" s="64" t="s">
        <v>9</v>
      </c>
      <c r="D28" s="64"/>
      <c r="E28" s="64"/>
      <c r="F28" s="64"/>
      <c r="G28" s="64"/>
      <c r="H28" s="64"/>
      <c r="I28" s="1"/>
      <c r="J28" s="50" t="s">
        <v>26</v>
      </c>
      <c r="K28" s="51"/>
      <c r="L28" s="52"/>
    </row>
    <row r="29" spans="1:12" ht="13.5" thickBot="1">
      <c r="A29" s="3"/>
      <c r="B29" s="3"/>
      <c r="C29" s="3"/>
      <c r="D29" s="3"/>
      <c r="E29" s="3"/>
      <c r="F29" s="3"/>
      <c r="G29" s="3"/>
      <c r="H29" s="3"/>
      <c r="I29" s="3"/>
      <c r="J29" s="53"/>
      <c r="K29" s="54"/>
      <c r="L29" s="55"/>
    </row>
  </sheetData>
  <sheetProtection/>
  <mergeCells count="28">
    <mergeCell ref="J22:L23"/>
    <mergeCell ref="J8:L9"/>
    <mergeCell ref="J11:J12"/>
    <mergeCell ref="K11:K12"/>
    <mergeCell ref="L11:L12"/>
    <mergeCell ref="J25:J26"/>
    <mergeCell ref="K25:K26"/>
    <mergeCell ref="C3:K6"/>
    <mergeCell ref="J28:L29"/>
    <mergeCell ref="C8:E9"/>
    <mergeCell ref="F8:G9"/>
    <mergeCell ref="H8:H9"/>
    <mergeCell ref="C11:E12"/>
    <mergeCell ref="F11:G12"/>
    <mergeCell ref="H11:H12"/>
    <mergeCell ref="C14:E15"/>
    <mergeCell ref="F14:G15"/>
    <mergeCell ref="H14:H15"/>
    <mergeCell ref="C17:E18"/>
    <mergeCell ref="F17:G18"/>
    <mergeCell ref="H17:H18"/>
    <mergeCell ref="C28:H28"/>
    <mergeCell ref="C20:E21"/>
    <mergeCell ref="F20:G21"/>
    <mergeCell ref="H20:H21"/>
    <mergeCell ref="C25:E26"/>
    <mergeCell ref="F25:G26"/>
    <mergeCell ref="H25:H26"/>
  </mergeCells>
  <hyperlinks>
    <hyperlink ref="J28:L29" location="Forside!A1" display="Tilbage til forsiden"/>
    <hyperlink ref="J22:L23" location="TEORI!A1" display="Gå til beton-teori"/>
  </hyperlinks>
  <printOptions/>
  <pageMargins left="0.75" right="0.75" top="1" bottom="1" header="0" footer="0"/>
  <pageSetup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I10" sqref="I10"/>
    </sheetView>
  </sheetViews>
  <sheetFormatPr defaultColWidth="9.140625" defaultRowHeight="12.75"/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2.75">
      <c r="A3" s="1"/>
      <c r="B3" s="1"/>
      <c r="C3" s="49" t="s">
        <v>10</v>
      </c>
      <c r="D3" s="49"/>
      <c r="E3" s="49"/>
      <c r="F3" s="49"/>
      <c r="G3" s="49"/>
      <c r="H3" s="49"/>
      <c r="I3" s="49"/>
      <c r="J3" s="49"/>
      <c r="K3" s="49"/>
      <c r="L3" s="2"/>
    </row>
    <row r="4" spans="1:12" ht="12.75">
      <c r="A4" s="1"/>
      <c r="B4" s="1"/>
      <c r="C4" s="49"/>
      <c r="D4" s="49"/>
      <c r="E4" s="49"/>
      <c r="F4" s="49"/>
      <c r="G4" s="49"/>
      <c r="H4" s="49"/>
      <c r="I4" s="49"/>
      <c r="J4" s="49"/>
      <c r="K4" s="49"/>
      <c r="L4" s="2"/>
    </row>
    <row r="5" spans="1:12" ht="12.75">
      <c r="A5" s="1"/>
      <c r="B5" s="1"/>
      <c r="C5" s="49"/>
      <c r="D5" s="49"/>
      <c r="E5" s="49"/>
      <c r="F5" s="49"/>
      <c r="G5" s="49"/>
      <c r="H5" s="49"/>
      <c r="I5" s="49"/>
      <c r="J5" s="49"/>
      <c r="K5" s="49"/>
      <c r="L5" s="2"/>
    </row>
    <row r="6" spans="1:12" ht="12.75">
      <c r="A6" s="1"/>
      <c r="B6" s="1"/>
      <c r="C6" s="49"/>
      <c r="D6" s="49"/>
      <c r="E6" s="49"/>
      <c r="F6" s="49"/>
      <c r="G6" s="49"/>
      <c r="H6" s="49"/>
      <c r="I6" s="49"/>
      <c r="J6" s="49"/>
      <c r="K6" s="49"/>
      <c r="L6" s="2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ht="12.75">
      <c r="A8" s="1"/>
      <c r="B8" s="1"/>
      <c r="C8" s="38" t="s">
        <v>1</v>
      </c>
      <c r="D8" s="38"/>
      <c r="E8" s="38"/>
      <c r="F8" s="91">
        <v>1</v>
      </c>
      <c r="G8" s="92"/>
      <c r="H8" s="43" t="s">
        <v>6</v>
      </c>
      <c r="I8" s="1"/>
      <c r="J8" s="65" t="s">
        <v>28</v>
      </c>
      <c r="K8" s="66"/>
      <c r="L8" s="67"/>
    </row>
    <row r="9" spans="1:12" ht="13.5" thickBot="1">
      <c r="A9" s="1"/>
      <c r="B9" s="1"/>
      <c r="C9" s="38"/>
      <c r="D9" s="38"/>
      <c r="E9" s="38"/>
      <c r="F9" s="93"/>
      <c r="G9" s="94"/>
      <c r="H9" s="43"/>
      <c r="I9" s="1"/>
      <c r="J9" s="68"/>
      <c r="K9" s="69"/>
      <c r="L9" s="70"/>
    </row>
    <row r="10" spans="1:12" ht="24" thickBot="1">
      <c r="A10" s="1"/>
      <c r="B10" s="1"/>
      <c r="C10" s="4"/>
      <c r="D10" s="4"/>
      <c r="E10" s="4"/>
      <c r="F10" s="4"/>
      <c r="G10" s="4"/>
      <c r="H10" s="1"/>
      <c r="I10" s="1"/>
      <c r="J10" s="14" t="s">
        <v>29</v>
      </c>
      <c r="K10" s="13" t="s">
        <v>31</v>
      </c>
      <c r="L10" s="15" t="s">
        <v>30</v>
      </c>
    </row>
    <row r="11" spans="1:12" ht="12.75">
      <c r="A11" s="1"/>
      <c r="B11" s="1"/>
      <c r="C11" s="44" t="s">
        <v>4</v>
      </c>
      <c r="D11" s="44"/>
      <c r="E11" s="44"/>
      <c r="F11" s="87">
        <f>F8*300*1.07</f>
        <v>321</v>
      </c>
      <c r="G11" s="88"/>
      <c r="H11" s="43" t="s">
        <v>5</v>
      </c>
      <c r="I11" s="1"/>
      <c r="J11" s="71">
        <f>F11/F11</f>
        <v>1</v>
      </c>
      <c r="K11" s="73">
        <f>F17/F11</f>
        <v>2.5</v>
      </c>
      <c r="L11" s="75">
        <f>F14/F11</f>
        <v>3.6000000000000005</v>
      </c>
    </row>
    <row r="12" spans="1:12" ht="13.5" thickBot="1">
      <c r="A12" s="1"/>
      <c r="B12" s="1"/>
      <c r="C12" s="44"/>
      <c r="D12" s="44"/>
      <c r="E12" s="44"/>
      <c r="F12" s="89"/>
      <c r="G12" s="90"/>
      <c r="H12" s="43"/>
      <c r="I12" s="1"/>
      <c r="J12" s="72"/>
      <c r="K12" s="74"/>
      <c r="L12" s="76"/>
    </row>
    <row r="13" spans="1:12" ht="24" thickBot="1">
      <c r="A13" s="1"/>
      <c r="B13" s="1"/>
      <c r="C13" s="4"/>
      <c r="D13" s="4"/>
      <c r="E13" s="4"/>
      <c r="F13" s="8"/>
      <c r="G13" s="8"/>
      <c r="H13" s="1"/>
      <c r="I13" s="1"/>
      <c r="J13" s="1"/>
      <c r="K13" s="1"/>
      <c r="L13" s="2"/>
    </row>
    <row r="14" spans="1:12" ht="12.75">
      <c r="A14" s="1"/>
      <c r="B14" s="1"/>
      <c r="C14" s="44" t="s">
        <v>3</v>
      </c>
      <c r="D14" s="44"/>
      <c r="E14" s="44"/>
      <c r="F14" s="87">
        <f>F8*1080*1.07</f>
        <v>1155.6000000000001</v>
      </c>
      <c r="G14" s="88"/>
      <c r="H14" s="43" t="s">
        <v>5</v>
      </c>
      <c r="I14" s="1"/>
      <c r="J14" s="1"/>
      <c r="K14" s="1"/>
      <c r="L14" s="2"/>
    </row>
    <row r="15" spans="1:12" ht="13.5" thickBot="1">
      <c r="A15" s="1"/>
      <c r="B15" s="1"/>
      <c r="C15" s="44"/>
      <c r="D15" s="44"/>
      <c r="E15" s="44"/>
      <c r="F15" s="89"/>
      <c r="G15" s="90"/>
      <c r="H15" s="43"/>
      <c r="I15" s="1"/>
      <c r="J15" s="1"/>
      <c r="K15" s="1"/>
      <c r="L15" s="2"/>
    </row>
    <row r="16" spans="1:12" ht="24" thickBot="1">
      <c r="A16" s="1"/>
      <c r="B16" s="1"/>
      <c r="C16" s="4"/>
      <c r="D16" s="4"/>
      <c r="E16" s="4"/>
      <c r="F16" s="8"/>
      <c r="G16" s="8"/>
      <c r="H16" s="1"/>
      <c r="I16" s="1"/>
      <c r="J16" s="1"/>
      <c r="K16" s="1"/>
      <c r="L16" s="2"/>
    </row>
    <row r="17" spans="1:12" ht="12.75">
      <c r="A17" s="1"/>
      <c r="B17" s="1"/>
      <c r="C17" s="44" t="b">
        <v>1</v>
      </c>
      <c r="D17" s="44"/>
      <c r="E17" s="44"/>
      <c r="F17" s="87">
        <f>F8*750*1.07</f>
        <v>802.5</v>
      </c>
      <c r="G17" s="88"/>
      <c r="H17" s="43" t="s">
        <v>5</v>
      </c>
      <c r="I17" s="1"/>
      <c r="J17" s="1"/>
      <c r="K17" s="1"/>
      <c r="L17" s="2"/>
    </row>
    <row r="18" spans="1:12" ht="13.5" thickBot="1">
      <c r="A18" s="1"/>
      <c r="B18" s="1"/>
      <c r="C18" s="44"/>
      <c r="D18" s="44"/>
      <c r="E18" s="44"/>
      <c r="F18" s="89"/>
      <c r="G18" s="90"/>
      <c r="H18" s="43"/>
      <c r="I18" s="1"/>
      <c r="J18" s="1"/>
      <c r="K18" s="1"/>
      <c r="L18" s="2"/>
    </row>
    <row r="19" spans="1:12" ht="24" thickBot="1">
      <c r="A19" s="1"/>
      <c r="B19" s="1"/>
      <c r="C19" s="4"/>
      <c r="D19" s="4"/>
      <c r="E19" s="4"/>
      <c r="F19" s="8"/>
      <c r="G19" s="8"/>
      <c r="H19" s="1"/>
      <c r="I19" s="1"/>
      <c r="J19" s="1"/>
      <c r="K19" s="1"/>
      <c r="L19" s="2"/>
    </row>
    <row r="20" spans="1:12" ht="12.75">
      <c r="A20" s="1"/>
      <c r="B20" s="1"/>
      <c r="C20" s="44" t="s">
        <v>2</v>
      </c>
      <c r="D20" s="44"/>
      <c r="E20" s="44"/>
      <c r="F20" s="87">
        <f>F8*155*1.07</f>
        <v>165.85000000000002</v>
      </c>
      <c r="G20" s="88"/>
      <c r="H20" s="43" t="s">
        <v>5</v>
      </c>
      <c r="I20" s="1"/>
      <c r="J20" s="1"/>
      <c r="K20" s="1"/>
      <c r="L20" s="2"/>
    </row>
    <row r="21" spans="1:12" ht="13.5" thickBot="1">
      <c r="A21" s="1"/>
      <c r="B21" s="1"/>
      <c r="C21" s="44"/>
      <c r="D21" s="44"/>
      <c r="E21" s="44"/>
      <c r="F21" s="89"/>
      <c r="G21" s="90"/>
      <c r="H21" s="43"/>
      <c r="I21" s="1"/>
      <c r="J21" s="1"/>
      <c r="K21" s="1"/>
      <c r="L21" s="2"/>
    </row>
    <row r="22" spans="1:12" ht="12.75">
      <c r="A22" s="1"/>
      <c r="B22" s="1"/>
      <c r="C22" s="1"/>
      <c r="D22" s="1"/>
      <c r="E22" s="1"/>
      <c r="F22" s="9"/>
      <c r="G22" s="9"/>
      <c r="H22" s="1"/>
      <c r="I22" s="1"/>
      <c r="J22" s="77" t="s">
        <v>32</v>
      </c>
      <c r="K22" s="78"/>
      <c r="L22" s="79"/>
    </row>
    <row r="23" spans="1:12" ht="12.75">
      <c r="A23" s="1"/>
      <c r="B23" s="1"/>
      <c r="C23" s="1"/>
      <c r="D23" s="1"/>
      <c r="E23" s="1"/>
      <c r="F23" s="9"/>
      <c r="G23" s="9"/>
      <c r="H23" s="1"/>
      <c r="I23" s="1"/>
      <c r="J23" s="80"/>
      <c r="K23" s="81"/>
      <c r="L23" s="82"/>
    </row>
    <row r="24" spans="1:12" ht="13.5" thickBot="1">
      <c r="A24" s="1"/>
      <c r="B24" s="1"/>
      <c r="C24" s="1"/>
      <c r="D24" s="1"/>
      <c r="E24" s="1"/>
      <c r="F24" s="9"/>
      <c r="G24" s="9"/>
      <c r="H24" s="1"/>
      <c r="I24" s="1"/>
      <c r="J24" s="1"/>
      <c r="K24" s="1"/>
      <c r="L24" s="2"/>
    </row>
    <row r="25" spans="1:12" ht="12.75">
      <c r="A25" s="1"/>
      <c r="B25" s="1"/>
      <c r="C25" s="56" t="s">
        <v>7</v>
      </c>
      <c r="D25" s="57"/>
      <c r="E25" s="58"/>
      <c r="F25" s="83">
        <f>F11+F14+F17+F20</f>
        <v>2444.9500000000003</v>
      </c>
      <c r="G25" s="84"/>
      <c r="H25" s="62" t="s">
        <v>5</v>
      </c>
      <c r="I25" s="1"/>
      <c r="J25" s="45" t="s">
        <v>23</v>
      </c>
      <c r="K25" s="47">
        <f>F20/F11</f>
        <v>0.5166666666666667</v>
      </c>
      <c r="L25" s="2"/>
    </row>
    <row r="26" spans="1:12" ht="13.5" thickBot="1">
      <c r="A26" s="1"/>
      <c r="B26" s="1"/>
      <c r="C26" s="59"/>
      <c r="D26" s="60"/>
      <c r="E26" s="61"/>
      <c r="F26" s="85"/>
      <c r="G26" s="86"/>
      <c r="H26" s="63"/>
      <c r="I26" s="1"/>
      <c r="J26" s="46"/>
      <c r="K26" s="48"/>
      <c r="L26" s="2"/>
    </row>
    <row r="27" spans="1:12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2" ht="12.75">
      <c r="A28" s="1"/>
      <c r="B28" s="1"/>
      <c r="C28" s="64" t="s">
        <v>9</v>
      </c>
      <c r="D28" s="64"/>
      <c r="E28" s="64"/>
      <c r="F28" s="64"/>
      <c r="G28" s="64"/>
      <c r="H28" s="64"/>
      <c r="I28" s="1"/>
      <c r="J28" s="50" t="s">
        <v>26</v>
      </c>
      <c r="K28" s="51"/>
      <c r="L28" s="52"/>
    </row>
    <row r="29" spans="1:12" ht="13.5" thickBot="1">
      <c r="A29" s="3"/>
      <c r="B29" s="3"/>
      <c r="C29" s="3"/>
      <c r="D29" s="3"/>
      <c r="E29" s="3"/>
      <c r="F29" s="3"/>
      <c r="G29" s="3"/>
      <c r="H29" s="3"/>
      <c r="I29" s="3"/>
      <c r="J29" s="53"/>
      <c r="K29" s="54"/>
      <c r="L29" s="55"/>
    </row>
  </sheetData>
  <sheetProtection/>
  <mergeCells count="28">
    <mergeCell ref="J22:L23"/>
    <mergeCell ref="J8:L9"/>
    <mergeCell ref="J11:J12"/>
    <mergeCell ref="K11:K12"/>
    <mergeCell ref="L11:L12"/>
    <mergeCell ref="J25:J26"/>
    <mergeCell ref="K25:K26"/>
    <mergeCell ref="C3:K6"/>
    <mergeCell ref="J28:L29"/>
    <mergeCell ref="C8:E9"/>
    <mergeCell ref="F8:G9"/>
    <mergeCell ref="H8:H9"/>
    <mergeCell ref="C11:E12"/>
    <mergeCell ref="F11:G12"/>
    <mergeCell ref="H11:H12"/>
    <mergeCell ref="C14:E15"/>
    <mergeCell ref="F14:G15"/>
    <mergeCell ref="H14:H15"/>
    <mergeCell ref="C17:E18"/>
    <mergeCell ref="F17:G18"/>
    <mergeCell ref="H17:H18"/>
    <mergeCell ref="C28:H28"/>
    <mergeCell ref="C20:E21"/>
    <mergeCell ref="F20:G21"/>
    <mergeCell ref="H20:H21"/>
    <mergeCell ref="C25:E26"/>
    <mergeCell ref="F25:G26"/>
    <mergeCell ref="H25:H26"/>
  </mergeCells>
  <hyperlinks>
    <hyperlink ref="J22:L23" location="TEORI!A1" display="Gå til beton-teori"/>
  </hyperlinks>
  <printOptions/>
  <pageMargins left="0.75" right="0.75" top="1" bottom="1" header="0" footer="0"/>
  <pageSetup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28" sqref="J28:L29"/>
    </sheetView>
  </sheetViews>
  <sheetFormatPr defaultColWidth="9.140625" defaultRowHeight="12.75"/>
  <cols>
    <col min="11" max="11" width="9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2.75">
      <c r="A3" s="1"/>
      <c r="B3" s="1"/>
      <c r="C3" s="49" t="s">
        <v>15</v>
      </c>
      <c r="D3" s="49"/>
      <c r="E3" s="49"/>
      <c r="F3" s="49"/>
      <c r="G3" s="49"/>
      <c r="H3" s="49"/>
      <c r="I3" s="49"/>
      <c r="J3" s="49"/>
      <c r="K3" s="49"/>
      <c r="L3" s="2"/>
    </row>
    <row r="4" spans="1:12" ht="12.75">
      <c r="A4" s="1"/>
      <c r="B4" s="1"/>
      <c r="C4" s="49"/>
      <c r="D4" s="49"/>
      <c r="E4" s="49"/>
      <c r="F4" s="49"/>
      <c r="G4" s="49"/>
      <c r="H4" s="49"/>
      <c r="I4" s="49"/>
      <c r="J4" s="49"/>
      <c r="K4" s="49"/>
      <c r="L4" s="2"/>
    </row>
    <row r="5" spans="1:12" ht="12.75">
      <c r="A5" s="1"/>
      <c r="B5" s="1"/>
      <c r="C5" s="49"/>
      <c r="D5" s="49"/>
      <c r="E5" s="49"/>
      <c r="F5" s="49"/>
      <c r="G5" s="49"/>
      <c r="H5" s="49"/>
      <c r="I5" s="49"/>
      <c r="J5" s="49"/>
      <c r="K5" s="49"/>
      <c r="L5" s="2"/>
    </row>
    <row r="6" spans="1:12" ht="12.75">
      <c r="A6" s="1"/>
      <c r="B6" s="1"/>
      <c r="C6" s="49"/>
      <c r="D6" s="49"/>
      <c r="E6" s="49"/>
      <c r="F6" s="49"/>
      <c r="G6" s="49"/>
      <c r="H6" s="49"/>
      <c r="I6" s="49"/>
      <c r="J6" s="49"/>
      <c r="K6" s="49"/>
      <c r="L6" s="2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ht="12.75">
      <c r="A8" s="1"/>
      <c r="B8" s="1"/>
      <c r="C8" s="38" t="s">
        <v>1</v>
      </c>
      <c r="D8" s="38"/>
      <c r="E8" s="38"/>
      <c r="F8" s="91">
        <v>1</v>
      </c>
      <c r="G8" s="92"/>
      <c r="H8" s="43" t="s">
        <v>6</v>
      </c>
      <c r="I8" s="1"/>
      <c r="J8" s="65" t="s">
        <v>28</v>
      </c>
      <c r="K8" s="66"/>
      <c r="L8" s="67"/>
    </row>
    <row r="9" spans="1:12" ht="13.5" thickBot="1">
      <c r="A9" s="1"/>
      <c r="B9" s="1"/>
      <c r="C9" s="38"/>
      <c r="D9" s="38"/>
      <c r="E9" s="38"/>
      <c r="F9" s="93"/>
      <c r="G9" s="94"/>
      <c r="H9" s="43"/>
      <c r="I9" s="1"/>
      <c r="J9" s="68"/>
      <c r="K9" s="69"/>
      <c r="L9" s="70"/>
    </row>
    <row r="10" spans="1:12" ht="24" thickBot="1">
      <c r="A10" s="1"/>
      <c r="B10" s="1"/>
      <c r="C10" s="4"/>
      <c r="D10" s="4"/>
      <c r="E10" s="4"/>
      <c r="F10" s="4"/>
      <c r="G10" s="4"/>
      <c r="H10" s="1"/>
      <c r="I10" s="1"/>
      <c r="J10" s="14" t="s">
        <v>29</v>
      </c>
      <c r="K10" s="13" t="s">
        <v>31</v>
      </c>
      <c r="L10" s="15" t="s">
        <v>30</v>
      </c>
    </row>
    <row r="11" spans="1:12" ht="12.75">
      <c r="A11" s="1"/>
      <c r="B11" s="1"/>
      <c r="C11" s="44" t="s">
        <v>4</v>
      </c>
      <c r="D11" s="44"/>
      <c r="E11" s="44"/>
      <c r="F11" s="39"/>
      <c r="G11" s="40"/>
      <c r="H11" s="43" t="s">
        <v>5</v>
      </c>
      <c r="I11" s="1"/>
      <c r="J11" s="71" t="e">
        <f>F11/F11</f>
        <v>#DIV/0!</v>
      </c>
      <c r="K11" s="73" t="e">
        <f>F17/F11</f>
        <v>#DIV/0!</v>
      </c>
      <c r="L11" s="75" t="e">
        <f>F14/F11</f>
        <v>#DIV/0!</v>
      </c>
    </row>
    <row r="12" spans="1:12" ht="13.5" thickBot="1">
      <c r="A12" s="1"/>
      <c r="B12" s="1"/>
      <c r="C12" s="44"/>
      <c r="D12" s="44"/>
      <c r="E12" s="44"/>
      <c r="F12" s="41"/>
      <c r="G12" s="42"/>
      <c r="H12" s="43"/>
      <c r="I12" s="1"/>
      <c r="J12" s="72"/>
      <c r="K12" s="74"/>
      <c r="L12" s="76"/>
    </row>
    <row r="13" spans="1:12" ht="24" thickBot="1">
      <c r="A13" s="1"/>
      <c r="B13" s="1"/>
      <c r="C13" s="4"/>
      <c r="D13" s="4"/>
      <c r="E13" s="4"/>
      <c r="F13" s="4"/>
      <c r="G13" s="4"/>
      <c r="H13" s="1"/>
      <c r="I13" s="1"/>
      <c r="J13" s="1"/>
      <c r="K13" s="1"/>
      <c r="L13" s="2"/>
    </row>
    <row r="14" spans="1:12" ht="12.75">
      <c r="A14" s="1"/>
      <c r="B14" s="1"/>
      <c r="C14" s="44" t="s">
        <v>3</v>
      </c>
      <c r="D14" s="44"/>
      <c r="E14" s="44"/>
      <c r="F14" s="39"/>
      <c r="G14" s="40"/>
      <c r="H14" s="43" t="s">
        <v>5</v>
      </c>
      <c r="I14" s="1"/>
      <c r="J14" s="1"/>
      <c r="K14" s="1"/>
      <c r="L14" s="2"/>
    </row>
    <row r="15" spans="1:12" ht="13.5" thickBot="1">
      <c r="A15" s="1"/>
      <c r="B15" s="1"/>
      <c r="C15" s="44"/>
      <c r="D15" s="44"/>
      <c r="E15" s="44"/>
      <c r="F15" s="41"/>
      <c r="G15" s="42"/>
      <c r="H15" s="43"/>
      <c r="I15" s="1"/>
      <c r="J15" s="1"/>
      <c r="K15" s="1"/>
      <c r="L15" s="2"/>
    </row>
    <row r="16" spans="1:12" ht="24" thickBot="1">
      <c r="A16" s="1"/>
      <c r="B16" s="1"/>
      <c r="C16" s="4"/>
      <c r="D16" s="4"/>
      <c r="E16" s="4"/>
      <c r="F16" s="4"/>
      <c r="G16" s="4"/>
      <c r="H16" s="1"/>
      <c r="I16" s="1"/>
      <c r="J16" s="1"/>
      <c r="K16" s="1"/>
      <c r="L16" s="2"/>
    </row>
    <row r="17" spans="1:12" ht="12.75">
      <c r="A17" s="1"/>
      <c r="B17" s="1"/>
      <c r="C17" s="44" t="b">
        <v>1</v>
      </c>
      <c r="D17" s="44"/>
      <c r="E17" s="44"/>
      <c r="F17" s="39"/>
      <c r="G17" s="40"/>
      <c r="H17" s="43" t="s">
        <v>5</v>
      </c>
      <c r="I17" s="1"/>
      <c r="J17" s="1"/>
      <c r="K17" s="1"/>
      <c r="L17" s="2"/>
    </row>
    <row r="18" spans="1:12" ht="13.5" thickBot="1">
      <c r="A18" s="1"/>
      <c r="B18" s="1"/>
      <c r="C18" s="44"/>
      <c r="D18" s="44"/>
      <c r="E18" s="44"/>
      <c r="F18" s="41"/>
      <c r="G18" s="42"/>
      <c r="H18" s="43"/>
      <c r="I18" s="1"/>
      <c r="J18" s="1"/>
      <c r="K18" s="1"/>
      <c r="L18" s="2"/>
    </row>
    <row r="19" spans="1:12" ht="24" thickBot="1">
      <c r="A19" s="1"/>
      <c r="B19" s="1"/>
      <c r="C19" s="4"/>
      <c r="D19" s="4"/>
      <c r="E19" s="4"/>
      <c r="F19" s="4"/>
      <c r="G19" s="4"/>
      <c r="H19" s="1"/>
      <c r="I19" s="1"/>
      <c r="J19" s="1"/>
      <c r="K19" s="1"/>
      <c r="L19" s="2"/>
    </row>
    <row r="20" spans="1:12" ht="12.75">
      <c r="A20" s="1"/>
      <c r="B20" s="1"/>
      <c r="C20" s="44" t="s">
        <v>2</v>
      </c>
      <c r="D20" s="44"/>
      <c r="E20" s="44"/>
      <c r="F20" s="39"/>
      <c r="G20" s="40"/>
      <c r="H20" s="43" t="s">
        <v>5</v>
      </c>
      <c r="I20" s="1"/>
      <c r="J20" s="1"/>
      <c r="K20" s="1"/>
      <c r="L20" s="2"/>
    </row>
    <row r="21" spans="1:12" ht="13.5" thickBot="1">
      <c r="A21" s="1"/>
      <c r="B21" s="1"/>
      <c r="C21" s="44"/>
      <c r="D21" s="44"/>
      <c r="E21" s="44"/>
      <c r="F21" s="41"/>
      <c r="G21" s="42"/>
      <c r="H21" s="43"/>
      <c r="I21" s="1"/>
      <c r="J21" s="1"/>
      <c r="K21" s="1"/>
      <c r="L21" s="2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77" t="s">
        <v>32</v>
      </c>
      <c r="K22" s="78"/>
      <c r="L22" s="79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80"/>
      <c r="K23" s="81"/>
      <c r="L23" s="82"/>
    </row>
    <row r="24" spans="1:12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</row>
    <row r="25" spans="1:12" ht="12.75">
      <c r="A25" s="1"/>
      <c r="B25" s="1"/>
      <c r="C25" s="56" t="s">
        <v>7</v>
      </c>
      <c r="D25" s="57"/>
      <c r="E25" s="58"/>
      <c r="F25" s="56">
        <f>F11+F14+F17+F20</f>
        <v>0</v>
      </c>
      <c r="G25" s="58"/>
      <c r="H25" s="62" t="s">
        <v>5</v>
      </c>
      <c r="I25" s="1"/>
      <c r="J25" s="45" t="s">
        <v>23</v>
      </c>
      <c r="K25" s="47" t="e">
        <f>F20/F11</f>
        <v>#DIV/0!</v>
      </c>
      <c r="L25" s="2"/>
    </row>
    <row r="26" spans="1:12" ht="13.5" thickBot="1">
      <c r="A26" s="1"/>
      <c r="B26" s="1"/>
      <c r="C26" s="59"/>
      <c r="D26" s="60"/>
      <c r="E26" s="61"/>
      <c r="F26" s="59"/>
      <c r="G26" s="61"/>
      <c r="H26" s="63"/>
      <c r="I26" s="1"/>
      <c r="J26" s="46"/>
      <c r="K26" s="48"/>
      <c r="L26" s="2"/>
    </row>
    <row r="27" spans="1:12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2" ht="12.75">
      <c r="A28" s="1"/>
      <c r="B28" s="1"/>
      <c r="C28" s="64" t="s">
        <v>9</v>
      </c>
      <c r="D28" s="64"/>
      <c r="E28" s="64"/>
      <c r="F28" s="64"/>
      <c r="G28" s="64"/>
      <c r="H28" s="64"/>
      <c r="I28" s="1"/>
      <c r="J28" s="50" t="s">
        <v>26</v>
      </c>
      <c r="K28" s="51"/>
      <c r="L28" s="52"/>
    </row>
    <row r="29" spans="1:12" ht="13.5" thickBot="1">
      <c r="A29" s="3"/>
      <c r="B29" s="3"/>
      <c r="C29" s="3"/>
      <c r="D29" s="3"/>
      <c r="E29" s="3"/>
      <c r="F29" s="3"/>
      <c r="G29" s="3"/>
      <c r="H29" s="3"/>
      <c r="I29" s="3"/>
      <c r="J29" s="53"/>
      <c r="K29" s="54"/>
      <c r="L29" s="55"/>
    </row>
  </sheetData>
  <sheetProtection/>
  <mergeCells count="28">
    <mergeCell ref="J22:L23"/>
    <mergeCell ref="J8:L9"/>
    <mergeCell ref="J11:J12"/>
    <mergeCell ref="K11:K12"/>
    <mergeCell ref="L11:L12"/>
    <mergeCell ref="J25:J26"/>
    <mergeCell ref="K25:K26"/>
    <mergeCell ref="C3:K6"/>
    <mergeCell ref="J28:L29"/>
    <mergeCell ref="C8:E9"/>
    <mergeCell ref="F8:G9"/>
    <mergeCell ref="H8:H9"/>
    <mergeCell ref="C11:E12"/>
    <mergeCell ref="F11:G12"/>
    <mergeCell ref="H11:H12"/>
    <mergeCell ref="C14:E15"/>
    <mergeCell ref="F14:G15"/>
    <mergeCell ref="H14:H15"/>
    <mergeCell ref="C17:E18"/>
    <mergeCell ref="F17:G18"/>
    <mergeCell ref="H17:H18"/>
    <mergeCell ref="C28:H28"/>
    <mergeCell ref="C20:E21"/>
    <mergeCell ref="F20:G21"/>
    <mergeCell ref="H20:H21"/>
    <mergeCell ref="C25:E26"/>
    <mergeCell ref="F25:G26"/>
    <mergeCell ref="H25:H26"/>
  </mergeCells>
  <hyperlinks>
    <hyperlink ref="J28:L29" location="Forside!A1" display="Tilbage til forsiden"/>
    <hyperlink ref="J22:L23" location="TEORI!A1" display="Gå til beton-teori"/>
  </hyperlinks>
  <printOptions/>
  <pageMargins left="0.75" right="0.75" top="1" bottom="1" header="0" footer="0"/>
  <pageSetup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28" sqref="J28:L29"/>
    </sheetView>
  </sheetViews>
  <sheetFormatPr defaultColWidth="9.140625" defaultRowHeight="12.75"/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2.75">
      <c r="A3" s="1"/>
      <c r="B3" s="1"/>
      <c r="C3" s="49" t="s">
        <v>12</v>
      </c>
      <c r="D3" s="49"/>
      <c r="E3" s="49"/>
      <c r="F3" s="49"/>
      <c r="G3" s="49"/>
      <c r="H3" s="49"/>
      <c r="I3" s="49"/>
      <c r="J3" s="49"/>
      <c r="K3" s="49"/>
      <c r="L3" s="2"/>
    </row>
    <row r="4" spans="1:12" ht="12.75">
      <c r="A4" s="1"/>
      <c r="B4" s="1"/>
      <c r="C4" s="49"/>
      <c r="D4" s="49"/>
      <c r="E4" s="49"/>
      <c r="F4" s="49"/>
      <c r="G4" s="49"/>
      <c r="H4" s="49"/>
      <c r="I4" s="49"/>
      <c r="J4" s="49"/>
      <c r="K4" s="49"/>
      <c r="L4" s="2"/>
    </row>
    <row r="5" spans="1:12" ht="12.75">
      <c r="A5" s="1"/>
      <c r="B5" s="1"/>
      <c r="C5" s="49"/>
      <c r="D5" s="49"/>
      <c r="E5" s="49"/>
      <c r="F5" s="49"/>
      <c r="G5" s="49"/>
      <c r="H5" s="49"/>
      <c r="I5" s="49"/>
      <c r="J5" s="49"/>
      <c r="K5" s="49"/>
      <c r="L5" s="2"/>
    </row>
    <row r="6" spans="1:12" ht="12.75">
      <c r="A6" s="1"/>
      <c r="B6" s="1"/>
      <c r="C6" s="49"/>
      <c r="D6" s="49"/>
      <c r="E6" s="49"/>
      <c r="F6" s="49"/>
      <c r="G6" s="49"/>
      <c r="H6" s="49"/>
      <c r="I6" s="49"/>
      <c r="J6" s="49"/>
      <c r="K6" s="49"/>
      <c r="L6" s="2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ht="12.75">
      <c r="A8" s="1"/>
      <c r="B8" s="1"/>
      <c r="C8" s="38" t="s">
        <v>1</v>
      </c>
      <c r="D8" s="38"/>
      <c r="E8" s="38"/>
      <c r="F8" s="91">
        <v>0.321</v>
      </c>
      <c r="G8" s="92"/>
      <c r="H8" s="43" t="s">
        <v>6</v>
      </c>
      <c r="I8" s="1"/>
      <c r="J8" s="65" t="s">
        <v>28</v>
      </c>
      <c r="K8" s="66"/>
      <c r="L8" s="67"/>
    </row>
    <row r="9" spans="1:12" ht="13.5" thickBot="1">
      <c r="A9" s="1"/>
      <c r="B9" s="1"/>
      <c r="C9" s="38"/>
      <c r="D9" s="38"/>
      <c r="E9" s="38"/>
      <c r="F9" s="93"/>
      <c r="G9" s="94"/>
      <c r="H9" s="43"/>
      <c r="I9" s="1"/>
      <c r="J9" s="68"/>
      <c r="K9" s="69"/>
      <c r="L9" s="70"/>
    </row>
    <row r="10" spans="1:12" ht="24" thickBot="1">
      <c r="A10" s="1"/>
      <c r="B10" s="1"/>
      <c r="C10" s="4"/>
      <c r="D10" s="4"/>
      <c r="E10" s="4"/>
      <c r="F10" s="4"/>
      <c r="G10" s="4"/>
      <c r="H10" s="1"/>
      <c r="I10" s="1"/>
      <c r="J10" s="14" t="s">
        <v>29</v>
      </c>
      <c r="K10" s="13" t="s">
        <v>31</v>
      </c>
      <c r="L10" s="15" t="s">
        <v>30</v>
      </c>
    </row>
    <row r="11" spans="1:12" ht="12.75">
      <c r="A11" s="1"/>
      <c r="B11" s="1"/>
      <c r="C11" s="44" t="s">
        <v>4</v>
      </c>
      <c r="D11" s="44"/>
      <c r="E11" s="44"/>
      <c r="F11" s="87">
        <f>F8*350*1.07</f>
        <v>120.21450000000002</v>
      </c>
      <c r="G11" s="88"/>
      <c r="H11" s="43" t="s">
        <v>5</v>
      </c>
      <c r="I11" s="1"/>
      <c r="J11" s="71">
        <f>F11/F11</f>
        <v>1</v>
      </c>
      <c r="K11" s="73">
        <f>F17/F11</f>
        <v>2.085714285714286</v>
      </c>
      <c r="L11" s="95">
        <f>F14/F11</f>
        <v>3.0571428571428574</v>
      </c>
    </row>
    <row r="12" spans="1:12" ht="13.5" thickBot="1">
      <c r="A12" s="1"/>
      <c r="B12" s="1"/>
      <c r="C12" s="44"/>
      <c r="D12" s="44"/>
      <c r="E12" s="44"/>
      <c r="F12" s="89"/>
      <c r="G12" s="90"/>
      <c r="H12" s="43"/>
      <c r="I12" s="1"/>
      <c r="J12" s="72"/>
      <c r="K12" s="74"/>
      <c r="L12" s="96"/>
    </row>
    <row r="13" spans="1:12" ht="24" thickBot="1">
      <c r="A13" s="1"/>
      <c r="B13" s="1"/>
      <c r="C13" s="4"/>
      <c r="D13" s="4"/>
      <c r="E13" s="4"/>
      <c r="F13" s="8"/>
      <c r="G13" s="8"/>
      <c r="H13" s="1"/>
      <c r="I13" s="1"/>
      <c r="J13" s="1"/>
      <c r="K13" s="1"/>
      <c r="L13" s="2"/>
    </row>
    <row r="14" spans="1:12" ht="12.75">
      <c r="A14" s="1"/>
      <c r="B14" s="1"/>
      <c r="C14" s="44" t="s">
        <v>3</v>
      </c>
      <c r="D14" s="44"/>
      <c r="E14" s="44"/>
      <c r="F14" s="87">
        <f>F8*1070*1.07</f>
        <v>367.51290000000006</v>
      </c>
      <c r="G14" s="88"/>
      <c r="H14" s="43" t="s">
        <v>5</v>
      </c>
      <c r="I14" s="1"/>
      <c r="J14" s="1"/>
      <c r="K14" s="1"/>
      <c r="L14" s="2"/>
    </row>
    <row r="15" spans="1:12" ht="13.5" thickBot="1">
      <c r="A15" s="1"/>
      <c r="B15" s="1"/>
      <c r="C15" s="44"/>
      <c r="D15" s="44"/>
      <c r="E15" s="44"/>
      <c r="F15" s="89"/>
      <c r="G15" s="90"/>
      <c r="H15" s="43"/>
      <c r="I15" s="1"/>
      <c r="J15" s="1"/>
      <c r="K15" s="1"/>
      <c r="L15" s="2"/>
    </row>
    <row r="16" spans="1:12" ht="24" thickBot="1">
      <c r="A16" s="1"/>
      <c r="B16" s="1"/>
      <c r="C16" s="4"/>
      <c r="D16" s="4"/>
      <c r="E16" s="4"/>
      <c r="F16" s="8"/>
      <c r="G16" s="8"/>
      <c r="H16" s="1"/>
      <c r="I16" s="1"/>
      <c r="J16" s="1"/>
      <c r="K16" s="1"/>
      <c r="L16" s="2"/>
    </row>
    <row r="17" spans="1:12" ht="12.75">
      <c r="A17" s="1"/>
      <c r="B17" s="1"/>
      <c r="C17" s="44" t="b">
        <v>1</v>
      </c>
      <c r="D17" s="44"/>
      <c r="E17" s="44"/>
      <c r="F17" s="87">
        <f>F8*730*1.07</f>
        <v>250.73310000000004</v>
      </c>
      <c r="G17" s="88"/>
      <c r="H17" s="43" t="s">
        <v>5</v>
      </c>
      <c r="I17" s="1"/>
      <c r="J17" s="1"/>
      <c r="K17" s="1"/>
      <c r="L17" s="2"/>
    </row>
    <row r="18" spans="1:12" ht="13.5" thickBot="1">
      <c r="A18" s="1"/>
      <c r="B18" s="1"/>
      <c r="C18" s="44"/>
      <c r="D18" s="44"/>
      <c r="E18" s="44"/>
      <c r="F18" s="89"/>
      <c r="G18" s="90"/>
      <c r="H18" s="43"/>
      <c r="I18" s="1"/>
      <c r="J18" s="1"/>
      <c r="K18" s="1"/>
      <c r="L18" s="2"/>
    </row>
    <row r="19" spans="1:12" ht="24" thickBot="1">
      <c r="A19" s="1"/>
      <c r="B19" s="1"/>
      <c r="C19" s="4"/>
      <c r="D19" s="4"/>
      <c r="E19" s="4"/>
      <c r="F19" s="8"/>
      <c r="G19" s="8"/>
      <c r="H19" s="1"/>
      <c r="I19" s="1"/>
      <c r="J19" s="1"/>
      <c r="K19" s="1"/>
      <c r="L19" s="2"/>
    </row>
    <row r="20" spans="1:12" ht="12.75">
      <c r="A20" s="1"/>
      <c r="B20" s="1"/>
      <c r="C20" s="44" t="s">
        <v>2</v>
      </c>
      <c r="D20" s="44"/>
      <c r="E20" s="44"/>
      <c r="F20" s="87">
        <f>F8*145*1.07</f>
        <v>49.80315</v>
      </c>
      <c r="G20" s="88"/>
      <c r="H20" s="43" t="s">
        <v>5</v>
      </c>
      <c r="I20" s="1"/>
      <c r="J20" s="1"/>
      <c r="K20" s="1"/>
      <c r="L20" s="2"/>
    </row>
    <row r="21" spans="1:12" ht="13.5" thickBot="1">
      <c r="A21" s="1"/>
      <c r="B21" s="1"/>
      <c r="C21" s="44"/>
      <c r="D21" s="44"/>
      <c r="E21" s="44"/>
      <c r="F21" s="89"/>
      <c r="G21" s="90"/>
      <c r="H21" s="43"/>
      <c r="I21" s="1"/>
      <c r="J21" s="1"/>
      <c r="K21" s="1"/>
      <c r="L21" s="2"/>
    </row>
    <row r="22" spans="1:12" ht="12.75">
      <c r="A22" s="1"/>
      <c r="B22" s="1"/>
      <c r="C22" s="1"/>
      <c r="D22" s="1"/>
      <c r="E22" s="1"/>
      <c r="F22" s="9"/>
      <c r="G22" s="9"/>
      <c r="H22" s="1"/>
      <c r="I22" s="1"/>
      <c r="J22" s="77" t="s">
        <v>32</v>
      </c>
      <c r="K22" s="78"/>
      <c r="L22" s="79"/>
    </row>
    <row r="23" spans="1:12" ht="12.75">
      <c r="A23" s="1"/>
      <c r="B23" s="1"/>
      <c r="C23" s="1"/>
      <c r="D23" s="1"/>
      <c r="E23" s="1"/>
      <c r="F23" s="9"/>
      <c r="G23" s="9"/>
      <c r="H23" s="1"/>
      <c r="I23" s="1"/>
      <c r="J23" s="80"/>
      <c r="K23" s="81"/>
      <c r="L23" s="82"/>
    </row>
    <row r="24" spans="1:12" ht="13.5" thickBot="1">
      <c r="A24" s="1"/>
      <c r="B24" s="1"/>
      <c r="C24" s="1"/>
      <c r="D24" s="1"/>
      <c r="E24" s="1"/>
      <c r="F24" s="9"/>
      <c r="G24" s="9"/>
      <c r="H24" s="1"/>
      <c r="I24" s="1"/>
      <c r="J24" s="1"/>
      <c r="K24" s="1"/>
      <c r="L24" s="2"/>
    </row>
    <row r="25" spans="1:12" ht="12.75">
      <c r="A25" s="1"/>
      <c r="B25" s="1"/>
      <c r="C25" s="56" t="s">
        <v>7</v>
      </c>
      <c r="D25" s="57"/>
      <c r="E25" s="58"/>
      <c r="F25" s="83">
        <f>F11+F14+F17+F20</f>
        <v>788.2636500000001</v>
      </c>
      <c r="G25" s="84"/>
      <c r="H25" s="62" t="s">
        <v>5</v>
      </c>
      <c r="I25" s="1"/>
      <c r="J25" s="45" t="s">
        <v>23</v>
      </c>
      <c r="K25" s="47">
        <f>F20/F11</f>
        <v>0.41428571428571426</v>
      </c>
      <c r="L25" s="2"/>
    </row>
    <row r="26" spans="1:12" ht="13.5" thickBot="1">
      <c r="A26" s="1"/>
      <c r="B26" s="1"/>
      <c r="C26" s="59"/>
      <c r="D26" s="60"/>
      <c r="E26" s="61"/>
      <c r="F26" s="85"/>
      <c r="G26" s="86"/>
      <c r="H26" s="63"/>
      <c r="I26" s="1"/>
      <c r="J26" s="46"/>
      <c r="K26" s="48"/>
      <c r="L26" s="2"/>
    </row>
    <row r="27" spans="1:12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2" ht="12.75">
      <c r="A28" s="1"/>
      <c r="B28" s="1"/>
      <c r="C28" s="64" t="s">
        <v>9</v>
      </c>
      <c r="D28" s="64"/>
      <c r="E28" s="64"/>
      <c r="F28" s="64"/>
      <c r="G28" s="64"/>
      <c r="H28" s="64"/>
      <c r="I28" s="1"/>
      <c r="J28" s="50" t="s">
        <v>26</v>
      </c>
      <c r="K28" s="51"/>
      <c r="L28" s="52"/>
    </row>
    <row r="29" spans="1:12" ht="13.5" thickBot="1">
      <c r="A29" s="3"/>
      <c r="B29" s="3"/>
      <c r="C29" s="3"/>
      <c r="D29" s="3"/>
      <c r="E29" s="3"/>
      <c r="F29" s="3"/>
      <c r="G29" s="3"/>
      <c r="H29" s="3"/>
      <c r="I29" s="3"/>
      <c r="J29" s="53"/>
      <c r="K29" s="54"/>
      <c r="L29" s="55"/>
    </row>
  </sheetData>
  <sheetProtection/>
  <mergeCells count="28">
    <mergeCell ref="J22:L23"/>
    <mergeCell ref="J8:L9"/>
    <mergeCell ref="J11:J12"/>
    <mergeCell ref="K11:K12"/>
    <mergeCell ref="L11:L12"/>
    <mergeCell ref="J25:J26"/>
    <mergeCell ref="K25:K26"/>
    <mergeCell ref="C3:K6"/>
    <mergeCell ref="J28:L29"/>
    <mergeCell ref="C8:E9"/>
    <mergeCell ref="F8:G9"/>
    <mergeCell ref="H8:H9"/>
    <mergeCell ref="C11:E12"/>
    <mergeCell ref="F11:G12"/>
    <mergeCell ref="H11:H12"/>
    <mergeCell ref="C14:E15"/>
    <mergeCell ref="F14:G15"/>
    <mergeCell ref="H14:H15"/>
    <mergeCell ref="C17:E18"/>
    <mergeCell ref="F17:G18"/>
    <mergeCell ref="H17:H18"/>
    <mergeCell ref="C28:H28"/>
    <mergeCell ref="C20:E21"/>
    <mergeCell ref="F20:G21"/>
    <mergeCell ref="H20:H21"/>
    <mergeCell ref="C25:E26"/>
    <mergeCell ref="F25:G26"/>
    <mergeCell ref="H25:H26"/>
  </mergeCells>
  <hyperlinks>
    <hyperlink ref="J28:L29" location="Forside!A1" display="Tilbage til forsiden"/>
    <hyperlink ref="J22:L23" location="TEORI!A1" display="Gå til beton-teori"/>
  </hyperlinks>
  <printOptions/>
  <pageMargins left="0.75" right="0.75" top="1" bottom="1" header="0" footer="0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Flemming Ballum</dc:creator>
  <cp:keywords/>
  <dc:description/>
  <cp:lastModifiedBy>Ejer</cp:lastModifiedBy>
  <cp:lastPrinted>2005-09-23T06:29:41Z</cp:lastPrinted>
  <dcterms:created xsi:type="dcterms:W3CDTF">2001-04-17T14:50:39Z</dcterms:created>
  <dcterms:modified xsi:type="dcterms:W3CDTF">2008-05-27T17:55:05Z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